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uwnetid.sharepoint.com/sites/og_uwt_psi/Shared Documents/IS Research and Monitoring/TIF - GUM/2024 Uncertainties/Results/"/>
    </mc:Choice>
  </mc:AlternateContent>
  <xr:revisionPtr revIDLastSave="2" documentId="8_{75237D05-7530-47A4-91F5-1F9D01687053}" xr6:coauthVersionLast="47" xr6:coauthVersionMax="47" xr10:uidLastSave="{885BB70B-74F4-44AD-ABB6-1EF135CEFC00}"/>
  <bookViews>
    <workbookView xWindow="28680" yWindow="-120" windowWidth="29040" windowHeight="15720" xr2:uid="{C4EE0123-2F8C-49FE-9D7E-25C41E22FA6B}"/>
  </bookViews>
  <sheets>
    <sheet name="README" sheetId="3" r:id="rId1"/>
    <sheet name="References" sheetId="4" r:id="rId2"/>
    <sheet name="Catalog" sheetId="7" r:id="rId3"/>
    <sheet name="Catalog_VitalSign" sheetId="8" r:id="rId4"/>
    <sheet name="Catalog_Microplastics" sheetId="11" r:id="rId5"/>
    <sheet name="LongList_VitalSign" sheetId="15" r:id="rId6"/>
    <sheet name="LongList_VitalSign_Screening" sheetId="14" r:id="rId7"/>
    <sheet name="ShortList_VitalSign" sheetId="10" r:id="rId8"/>
    <sheet name="2019TopPriorities" sheetId="16" r:id="rId9"/>
    <sheet name="ShortList_6PPD-Q" sheetId="13" r:id="rId10"/>
    <sheet name="ExpertList_Microplastics" sheetId="12" r:id="rId11"/>
    <sheet name="Research Agenda Vital Sign" sheetId="1" r:id="rId12"/>
    <sheet name="Research Agenda 6PPD-Q" sheetId="5" r:id="rId13"/>
    <sheet name="Research Agenda Microplastics" sheetId="6" r:id="rId14"/>
    <sheet name="Other Uncertainties" sheetId="2" r:id="rId15"/>
  </sheets>
  <definedNames>
    <definedName name="_xlnm._FilterDatabase" localSheetId="8" hidden="1">'2019TopPriorities'!$A$3:$D$10</definedName>
    <definedName name="_xlnm._FilterDatabase" localSheetId="2" hidden="1">Catalog!$A$1:$Y$623</definedName>
    <definedName name="_xlnm._FilterDatabase" localSheetId="4" hidden="1">Catalog_Microplastics!$A$1:$T$103</definedName>
    <definedName name="_xlnm._FilterDatabase" localSheetId="3" hidden="1">Catalog_VitalSign!$A$1:$AC$150</definedName>
    <definedName name="_xlnm._FilterDatabase" localSheetId="10" hidden="1">ExpertList_Microplastics!$A$1:$E$11</definedName>
    <definedName name="_xlnm._FilterDatabase" localSheetId="5" hidden="1">LongList_VitalSign!$A$1:$K$91</definedName>
    <definedName name="_xlnm._FilterDatabase" localSheetId="6" hidden="1">LongList_VitalSign_Screening!$A$1:$AB$93</definedName>
    <definedName name="_xlnm._FilterDatabase" localSheetId="14" hidden="1">'Other Uncertainties'!$A$1:$F$4</definedName>
    <definedName name="_xlnm._FilterDatabase" localSheetId="0" hidden="1">README!$A$1:$A$4</definedName>
    <definedName name="_xlnm._FilterDatabase" localSheetId="12" hidden="1">'Research Agenda 6PPD-Q'!$A$1:$J$27</definedName>
    <definedName name="_xlnm._FilterDatabase" localSheetId="13" hidden="1">'Research Agenda Microplastics'!$A$1:$J$12</definedName>
    <definedName name="_xlnm._FilterDatabase" localSheetId="11" hidden="1">'Research Agenda Vital Sign'!$A$1:$L$72</definedName>
    <definedName name="_xlnm._FilterDatabase" localSheetId="9" hidden="1">'ShortList_6PPD-Q'!$A$1:$F$23</definedName>
    <definedName name="_xlnm._FilterDatabase" localSheetId="7" hidden="1">ShortList_VitalSign!$A$1:$F$28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1" i="14" l="1"/>
  <c r="W91" i="14"/>
  <c r="X90" i="14"/>
  <c r="W90" i="14"/>
  <c r="X89" i="14"/>
  <c r="W89" i="14"/>
  <c r="X88" i="14"/>
  <c r="W88" i="14"/>
  <c r="X87" i="14"/>
  <c r="W87" i="14"/>
  <c r="X86" i="14"/>
  <c r="W86" i="14"/>
  <c r="X85" i="14"/>
  <c r="W85" i="14"/>
  <c r="X84" i="14"/>
  <c r="W84" i="14"/>
  <c r="X83" i="14"/>
  <c r="W83" i="14"/>
  <c r="X82" i="14"/>
  <c r="W82" i="14"/>
  <c r="X81" i="14"/>
  <c r="W81" i="14"/>
  <c r="X80" i="14"/>
  <c r="W80" i="14"/>
  <c r="X79" i="14"/>
  <c r="W79" i="14"/>
  <c r="X78" i="14"/>
  <c r="W78" i="14"/>
  <c r="X77" i="14"/>
  <c r="W77" i="14"/>
  <c r="X74" i="14"/>
  <c r="W74" i="14"/>
  <c r="X73" i="14"/>
  <c r="W73" i="14"/>
  <c r="X72" i="14"/>
  <c r="W72" i="14"/>
  <c r="X71" i="14"/>
  <c r="W71" i="14"/>
  <c r="X68" i="14"/>
  <c r="W68" i="14"/>
  <c r="X67" i="14"/>
  <c r="W67" i="14"/>
  <c r="X65" i="14"/>
  <c r="W65" i="14"/>
  <c r="X63" i="14"/>
  <c r="W63" i="14"/>
  <c r="X57" i="14"/>
  <c r="W57" i="14"/>
  <c r="X56" i="14"/>
  <c r="W56" i="14"/>
  <c r="X55" i="14"/>
  <c r="W55" i="14"/>
  <c r="X54" i="14"/>
  <c r="W54" i="14"/>
  <c r="X53" i="14"/>
  <c r="W53" i="14"/>
  <c r="X51" i="14"/>
  <c r="W51" i="14"/>
  <c r="X50" i="14"/>
  <c r="W50" i="14"/>
  <c r="X49" i="14"/>
  <c r="W49" i="14"/>
  <c r="X48" i="14"/>
  <c r="W48" i="14"/>
  <c r="X47" i="14"/>
  <c r="W47" i="14"/>
  <c r="X45" i="14"/>
  <c r="W45" i="14"/>
  <c r="X44" i="14"/>
  <c r="W44" i="14"/>
  <c r="X43" i="14"/>
  <c r="W43" i="14"/>
  <c r="X40" i="14"/>
  <c r="W40" i="14"/>
  <c r="X39" i="14"/>
  <c r="W39" i="14"/>
  <c r="X38" i="14"/>
  <c r="W38" i="14"/>
  <c r="X37" i="14"/>
  <c r="W37" i="14"/>
  <c r="X36" i="14"/>
  <c r="W36" i="14"/>
  <c r="X32" i="14"/>
  <c r="W32" i="14"/>
  <c r="X24" i="14"/>
  <c r="W24" i="14"/>
  <c r="X23" i="14"/>
  <c r="W23" i="14"/>
  <c r="X22" i="14"/>
  <c r="W22" i="14"/>
  <c r="X21" i="14"/>
  <c r="W21" i="14"/>
  <c r="X20" i="14"/>
  <c r="W20" i="14"/>
  <c r="X18" i="14"/>
  <c r="W18" i="14"/>
  <c r="X15" i="14"/>
  <c r="W15" i="14"/>
  <c r="X14" i="14"/>
  <c r="W14" i="14"/>
  <c r="X13" i="14"/>
  <c r="W13" i="14"/>
  <c r="X12" i="14"/>
  <c r="W12" i="14"/>
  <c r="X11" i="14"/>
  <c r="W11" i="14"/>
  <c r="X10" i="14"/>
  <c r="W10" i="14"/>
  <c r="X9" i="14"/>
  <c r="W9" i="14"/>
  <c r="X8" i="14"/>
  <c r="W8" i="14"/>
  <c r="X6" i="14"/>
  <c r="W6" i="14"/>
  <c r="X3" i="14"/>
  <c r="W3" i="14"/>
  <c r="X2" i="14"/>
  <c r="W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Andy James</author>
  </authors>
  <commentList>
    <comment ref="N12" authorId="0" shapeId="0" xr:uid="{AEC0BBBB-B102-4533-9EC6-4BD119301641}">
      <text>
        <r>
          <rPr>
            <b/>
            <sz val="9"/>
            <color indexed="81"/>
            <rFont val="Tahoma"/>
            <family val="2"/>
          </rPr>
          <t>Andy James:</t>
        </r>
        <r>
          <rPr>
            <sz val="9"/>
            <color indexed="81"/>
            <rFont val="Tahoma"/>
            <family val="2"/>
          </rPr>
          <t xml:space="preserve">
5 for the CECs. Not necessarily needed for the legacy contaminants.</t>
        </r>
      </text>
    </comment>
    <comment ref="N26" authorId="0" shapeId="0" xr:uid="{7BAE87B4-A212-485B-BC6C-D0D973D47CAE}">
      <text>
        <r>
          <rPr>
            <b/>
            <sz val="9"/>
            <color indexed="81"/>
            <rFont val="Tahoma"/>
            <family val="2"/>
          </rPr>
          <t>Andy James:</t>
        </r>
        <r>
          <rPr>
            <sz val="9"/>
            <color indexed="81"/>
            <rFont val="Tahoma"/>
            <family val="2"/>
          </rPr>
          <t xml:space="preserve">
Split question between relative and cumulative impacts. Relative is less important than cumulative.</t>
        </r>
      </text>
    </comment>
    <comment ref="N32" authorId="0" shapeId="0" xr:uid="{EADFE70A-5122-48C1-87D7-9FA032A4612D}">
      <text>
        <r>
          <rPr>
            <b/>
            <sz val="9"/>
            <color indexed="81"/>
            <rFont val="Tahoma"/>
            <family val="2"/>
          </rPr>
          <t>Andy James:</t>
        </r>
        <r>
          <rPr>
            <sz val="9"/>
            <color indexed="81"/>
            <rFont val="Tahoma"/>
            <family val="2"/>
          </rPr>
          <t xml:space="preserve">
too broad
conversation starter for workshop</t>
        </r>
      </text>
    </comment>
    <comment ref="N38" authorId="0" shapeId="0" xr:uid="{D49C738B-A91D-475E-B5E0-6BEF1357281A}">
      <text>
        <r>
          <rPr>
            <b/>
            <sz val="9"/>
            <color indexed="81"/>
            <rFont val="Tahoma"/>
            <family val="2"/>
          </rPr>
          <t>Andy James:</t>
        </r>
        <r>
          <rPr>
            <sz val="9"/>
            <color indexed="81"/>
            <rFont val="Tahoma"/>
            <family val="2"/>
          </rPr>
          <t xml:space="preserve">
What are the means by which PBDEs can be addressed.</t>
        </r>
      </text>
    </comment>
    <comment ref="N55" authorId="0" shapeId="0" xr:uid="{F8BF1EC9-CE3F-4BE1-BE6D-F9765D214076}">
      <text>
        <r>
          <rPr>
            <b/>
            <sz val="9"/>
            <color indexed="81"/>
            <rFont val="Tahoma"/>
            <family val="2"/>
          </rPr>
          <t>Andy James:</t>
        </r>
        <r>
          <rPr>
            <sz val="9"/>
            <color indexed="81"/>
            <rFont val="Tahoma"/>
            <family val="2"/>
          </rPr>
          <t xml:space="preserve">
priority but there is existing work that is going to at least somewhat address this.</t>
        </r>
      </text>
    </comment>
  </commentList>
</comments>
</file>

<file path=xl/sharedStrings.xml><?xml version="1.0" encoding="utf-8"?>
<sst xmlns="http://schemas.openxmlformats.org/spreadsheetml/2006/main" count="10135" uniqueCount="2879">
  <si>
    <t>Sheets:</t>
  </si>
  <si>
    <t>Research Agenda Vital Sign</t>
  </si>
  <si>
    <t>Research Agenda 6PPD-Q</t>
  </si>
  <si>
    <t>Research Agenda Microplastics</t>
  </si>
  <si>
    <t>Other Uncertainties</t>
  </si>
  <si>
    <t>References</t>
  </si>
  <si>
    <t>List of sources cited in other sheets.</t>
  </si>
  <si>
    <t>Strategy</t>
  </si>
  <si>
    <t>Topic(s)</t>
  </si>
  <si>
    <t>PCBs</t>
  </si>
  <si>
    <t>PBDEs</t>
  </si>
  <si>
    <t>PAHs</t>
  </si>
  <si>
    <t>CECs</t>
  </si>
  <si>
    <t>6PPD-Q</t>
  </si>
  <si>
    <t>Microplastics</t>
  </si>
  <si>
    <t>Status and Trends</t>
  </si>
  <si>
    <t>Exposure/Uptake</t>
  </si>
  <si>
    <t>Fate and Transport</t>
  </si>
  <si>
    <t>Chemical Identification</t>
  </si>
  <si>
    <t>Chemical Prioritization</t>
  </si>
  <si>
    <t>Methodologies</t>
  </si>
  <si>
    <t>Sources</t>
  </si>
  <si>
    <t>Loading and Pathways</t>
  </si>
  <si>
    <t>Biological Impacts</t>
  </si>
  <si>
    <t>Environmental Justice</t>
  </si>
  <si>
    <t>Cleanups</t>
  </si>
  <si>
    <t>Effectiveness</t>
  </si>
  <si>
    <t>Stormwater</t>
  </si>
  <si>
    <t>Wastewater</t>
  </si>
  <si>
    <t>Groundwater</t>
  </si>
  <si>
    <t>Thresholds</t>
  </si>
  <si>
    <t>Indicator</t>
  </si>
  <si>
    <t>Catalog ID</t>
  </si>
  <si>
    <t>Long-List ID</t>
  </si>
  <si>
    <t>Uncertainty</t>
  </si>
  <si>
    <t>Notes</t>
  </si>
  <si>
    <t>Priority Level</t>
  </si>
  <si>
    <t>Prioritization Source</t>
  </si>
  <si>
    <t>207, 206, 211</t>
  </si>
  <si>
    <t>LL11</t>
  </si>
  <si>
    <t>What biomarkers (cellular, molecular, genetic) can be used to monitor effects of chemical exposure in various organisms (fish, shellfish, etc.)?</t>
  </si>
  <si>
    <t xml:space="preserve">Prioritization workshop participants (September 2024) suggested employing transcriptomics or other non-targeted approaches, asked whether effects are incorporated into existing mussel monitoring, and expressed interest in the development of biomarkers or toxicity thresholds specifically for shellfish to support the caged mussels indicator. Workshop participants also suggested investigating biomarkers in humans. Humans are not added to the uncertainty text because uncertainties should be focused on the TIAL IS which addresses human health exclusively via consumption of aquatic life. </t>
  </si>
  <si>
    <t>Top</t>
  </si>
  <si>
    <t>9/12/2024 Toxics Workshop</t>
  </si>
  <si>
    <t>Pacific Northwest Aquatic Monitoring Partnership (2023)</t>
  </si>
  <si>
    <t>Exposure/Uptake, Biological Impacts, Methodologies</t>
  </si>
  <si>
    <t>238, 239, 240, 233, 222, 225, 226, 454</t>
  </si>
  <si>
    <t>LL17</t>
  </si>
  <si>
    <t>What is the cumulative impact of toxics, mixtures, and other stressors (e.g., temperature, pathogens) on species, including salmon?</t>
  </si>
  <si>
    <t>Pacific Northwest Aquatic Monitoring Partnership (2023); Puget Sound Federal Task Force (2022); Salish Sea Marine Survival Project (2023); Tribes (2017)</t>
  </si>
  <si>
    <t>LL28</t>
  </si>
  <si>
    <t>Are biosolids a significant source of CECs, including PFAS, to the surface water/ground water/Puget Sound?</t>
  </si>
  <si>
    <t>Stormwater Strategic Initiative Lead Fall 2023 Wastewater Treatment and Onsite Sewage Systems Workshops (F. Bothfeld, personal communication, January 29, 2024)</t>
  </si>
  <si>
    <t>CECs, Sources</t>
  </si>
  <si>
    <t>n/a</t>
  </si>
  <si>
    <t>GUM (Starter Package)</t>
  </si>
  <si>
    <t>Find and fix toxic hotspots</t>
  </si>
  <si>
    <t>7, 120, 453</t>
  </si>
  <si>
    <t>LL40</t>
  </si>
  <si>
    <t>Exposure/Uptake, Biological Impacts</t>
  </si>
  <si>
    <t>LL34</t>
  </si>
  <si>
    <t>Where are the geographic priorities for stormwater retrofits necessary to intercept road-derived toxics (6ppd, PAHs, etc.) to protect salmonid populations in Puget Sound (i.e. coho and chinook), especially important prey populations for SRKW?</t>
  </si>
  <si>
    <t xml:space="preserve">Screening experts (August 2024) noted that this uncertainty is currently being studied, and expressed that research on this uncertainty should continue. </t>
  </si>
  <si>
    <t>8/2024 Screening</t>
  </si>
  <si>
    <t>Stormwater SIL Toxics Pod 2024 Investment Recommendations (D. Bilhimer, personal communication, July 22, 2024)</t>
  </si>
  <si>
    <t>LL8</t>
  </si>
  <si>
    <t>What are the impacts on human health (i.e. poor health, disease) of contaminants of emerging concern through consumption?</t>
  </si>
  <si>
    <t xml:space="preserve">Prioritization workshop participants (September 2024) suggested studying epidemiological impacts. Workshop participants also suggested expanding the uncertainty to address additional human exposure pathways, OneHealth, additional species such as southern resident killer whales, and legacy contaminants, and noted that understanding CEC impacts would be even harder for humans than for fish yet such work could motivate increased concern from the public about toxic pollution. Additional human exposure pathways and OneHealth are not added to the uncertainty text because uncertainties should be focused on the TIAL IS which addresses human health exclusively via consumption of aquatic life. Screening experts (August 2024) indicated the need for effects thresholds/benchmarks for aquatic species and humans. </t>
  </si>
  <si>
    <t>High</t>
  </si>
  <si>
    <t>614, 143, 16</t>
  </si>
  <si>
    <t>LL24/LL26</t>
  </si>
  <si>
    <t>19/22</t>
  </si>
  <si>
    <t xml:space="preserve">What is the effectiveness of advanced wastewater treatment types at removing CECs and what are the co-benefits/costs of nutrient (N or P specifically) removal technologies for treatment of toxics? </t>
  </si>
  <si>
    <t>625, 146, 612</t>
  </si>
  <si>
    <t>LL25/LL31</t>
  </si>
  <si>
    <t>20/21</t>
  </si>
  <si>
    <t>What are the costs and comparative benefits of removing CECs and other priority toxics through wastewater treatment as opposed to upstream source control? How effective are upstream source control measures for municipal wastewater, and how can these be more effective?</t>
  </si>
  <si>
    <t>Stormwater SIL Toxics Pod 2024 Investment Recommendations (D. Bilhimer, personal communication, July 22, 2024); Stormwater Strategic Initiative Lead Fall 2023 Wastewater Treatment and Onsite Sewage Systems Workshops (F. Bothfeld, personal communication, January 29, 2024)</t>
  </si>
  <si>
    <t xml:space="preserve">Some prioritization workshop participants (September 2024) noted that this uncertainty may already be answered or at least there is existing research; an example is a set of demonstration projects from the Puget Sound Federal Leadership Task Force studying 6PPD-Q on impervious surfaces. PSI will soon summarize this research (and how it addresses the uncertainty) in a GUM Research Note. Workshop participants also suggested answering this uncertainty using an ambient monitoring program or an inventory of treatments and their locations. </t>
  </si>
  <si>
    <t>GUM (HSS)</t>
  </si>
  <si>
    <t>LL56</t>
  </si>
  <si>
    <t>To what extent may stormwater runoff impact the effectiveness of "ongoing and future physical habitat restoration projects (e.g., culvert replacements)" (Puget Sound Federal Task Force, 2022, p. 44)?</t>
  </si>
  <si>
    <t xml:space="preserve">Prioritization workshop participants (September 2024) expressed that salmon and stormwater management need to be integrated and that stormwater issues are not included in process of developing fish passage projects; a workshop participant indicated that the uncertainty is answered but the issue is connecting water quality research with DOT work. A workshop participant suggested using BACI studies and working to locate ecological traps in order to address this uncertainty. A screening expert (August 2024) noted that this uncertainty has been a question for a while and needs to be answered; they also said the answer to this uncertainty will depend on location. </t>
  </si>
  <si>
    <t>Puget Sound Federal Task Force (2022)</t>
  </si>
  <si>
    <t>LL13</t>
  </si>
  <si>
    <t>Develop and implement screening-level toxicity tests for CECs for stormwater.</t>
  </si>
  <si>
    <t>It is unclear how the toxicity tests called for in this uncertainty would be different from existing toxicity tests. A prioritization workshop participant (September 2024) noted a need for more WET testing for particular chemicals and effluents/pathways.</t>
  </si>
  <si>
    <t>Medium</t>
  </si>
  <si>
    <t>CECs, Stormwater, Biological Impacts</t>
  </si>
  <si>
    <t>108, 109</t>
  </si>
  <si>
    <t>LL38</t>
  </si>
  <si>
    <t>12b</t>
  </si>
  <si>
    <t>Can green stormwater infrastructure treat air and water?</t>
  </si>
  <si>
    <t>Prioritization workshop participants (September 2024) indicated interest in studying this uncertainty specifically for PFAS and 6PPD-Q. For 6PPD-Q, this could be relevant for informing the level of concern about 6PPD-Q in other parts of the country. Workshop participants also indicated that this uncertainty is answered and pointed to several areas of research: EPA studies of 6PPD-Q air deposition and human health, and Wooster (Jennifer Faust) research on air deposition for PFAS. PSI will soon summarize this research (and how it addresses the uncertainty) in a GUM Research Note.</t>
  </si>
  <si>
    <t>LL52</t>
  </si>
  <si>
    <t>What are the current industry fee structures for toxic chemicals and how could EJ/HEAL Act requirements affect fee spending?</t>
  </si>
  <si>
    <t xml:space="preserve">Prioritization workshop participants (September 2024) suggested reviewing HST from MTCA and noted that location- and population-specific information is necessary to answer this uncertainty. </t>
  </si>
  <si>
    <t>n75</t>
  </si>
  <si>
    <t xml:space="preserve">More Integrated Watershed Monitoring, incorporating habitat assessment (physical), ecosystem toxicology (chemical water/sediment), and biota toxicology (solid biota) </t>
  </si>
  <si>
    <t>LL9</t>
  </si>
  <si>
    <t>What are the effects/increased risk of contaminant-related immunosuppression on Puget Sound species?</t>
  </si>
  <si>
    <t>A prioritization workshop participant (September 2024) noted that 'omics research on this topic would increase available data but would complicate the issue.</t>
  </si>
  <si>
    <t>12a</t>
  </si>
  <si>
    <t>Is air deposition an important pathway for transporting contaminants to stormwater?</t>
  </si>
  <si>
    <t>Prioritization workshop participants (September 2024) indicated interest in studying this uncertainty specifically for PFAS and 6PPD-Q. For 6PPD-Q, this could be relevant for informing the level of concern about 6PPD-Q in other parts of the country; for PFAS there was also interest in research on air deposition generally (not limited to stormwater). Research on air deposition in receiving waters is relevant to understanding air transport of chemicals. Workshop participants also indicated that this uncertainty is answered and pointed to several areas of research: EPA studies of 6PPD-Q air deposition and human health, and Wooster (Jennifer Faust) research on air deposition for PFAS. PSI will soon summarize this research (and how it addresses the uncertainty) in a GUM Research Note. Screening experts (August 2024) noted the SIL-relevance of this uncertainty.</t>
  </si>
  <si>
    <t>LL29</t>
  </si>
  <si>
    <t>What is the range of options for the removal of PFAS from wastewater, activated sludge, and biosolids to reduce land application of PFAS and how big of a problem is that for any receiving water or groundwater?</t>
  </si>
  <si>
    <t>LL10</t>
  </si>
  <si>
    <t xml:space="preserve">There is already a technical framework for setting toxicity benchmarks. However, there remains a need to create a framework for creating benchmarks that can inform regulation. Prioritization workshop participants (September 2024) noted a need for more WET testing for particular chemicals and effluents/pathways, and noted that this uncertainty is not closely related to management. </t>
  </si>
  <si>
    <t>Prioritization workshop participants (September 2024) suggested using an ambient monitoring program to answer this uncertainty, suggested using specific monitoring data on toxics exposures and health metrics, and pointed to relevant findings about this uncertainty from the PPRC. PSI will soon summarize this work (and how it addresses the uncertainty) in a GUM Research Note.</t>
  </si>
  <si>
    <t>Incentivize infrastructure and product replacement programs (cleanups and swap-outs)</t>
  </si>
  <si>
    <t>Effectiveness: Pollution Prevention</t>
  </si>
  <si>
    <t>LL35</t>
  </si>
  <si>
    <t>What design factors and best practices impact green stormwater effectiveness, implementation, and ease of maintenance?</t>
  </si>
  <si>
    <t xml:space="preserve">A prioritization workshop participant (September 2024) noted that this uncertainty may already be answered and that the issue is money for maintenance and monitoring. A workshop participant noted an issue with the capacity for GSI assessment and the availability of training programs; a workshop participant responded that training programs are available. </t>
  </si>
  <si>
    <t>LL19</t>
  </si>
  <si>
    <t>"Develop new decision support and modeling tools to characterize stormwater risks more precisely to ESA-listed marine mammals, rockfish, salmon, and steelhead in Puget Sound" (Puget Sound Federal Task Force, 2022, p. 44)</t>
  </si>
  <si>
    <t>During screening (August 2024), PSI felt this uncertainty is connected to LL18.</t>
  </si>
  <si>
    <t xml:space="preserve">Find and fix toxic hotspots </t>
  </si>
  <si>
    <t>Stormwater, Biological Impacts</t>
  </si>
  <si>
    <t>LL27</t>
  </si>
  <si>
    <t>What CECs and other toxic chemicals are in WWTP effluent?</t>
  </si>
  <si>
    <t>Screening experts (August 2024) noted that data does exist to address this uncertainty, though the uncertainty still warrants further research.</t>
  </si>
  <si>
    <t>LL30</t>
  </si>
  <si>
    <t>Research emerging technologies to foster a sustainable market for biosolids and nutrient recovery, identifying and addressing profitability barriers.</t>
  </si>
  <si>
    <t>Screening experts (August 2024) felt more biosolids research is needed before the pursuit of potential market (recommended editing uncertainty).</t>
  </si>
  <si>
    <t>244, 617, 241, 443, 447, 452</t>
  </si>
  <si>
    <t>LL36</t>
  </si>
  <si>
    <t xml:space="preserve">Screening experts (August 2024) noted that there is knowledge and ongoing research addressing this question. The more unknown aspect of this uncertainty is how implementation impacts GSI effectiveness. </t>
  </si>
  <si>
    <t>242, 314</t>
  </si>
  <si>
    <t>LL37</t>
  </si>
  <si>
    <t xml:space="preserve">Screening experts (August 2024) indicated that there is ongoing research addressing this question. They also de-emphasized the mechanisms aspect of this uncertainty. </t>
  </si>
  <si>
    <t>LL39</t>
  </si>
  <si>
    <t>What sources of toxic exposure from indoor air pose the greatest risk for human health?</t>
  </si>
  <si>
    <t xml:space="preserve">Screening experts (August 2024) noted that this uncertainty didn't connect to the SIL. </t>
  </si>
  <si>
    <t>LL41</t>
  </si>
  <si>
    <t>What treatment plants are sources of CECs in Puget Sound?</t>
  </si>
  <si>
    <t xml:space="preserve">Screening experts (August 2024) suggested editing this uncertainty to ask about relative loadings (prioritization) among treatment plants. </t>
  </si>
  <si>
    <t>LL42</t>
  </si>
  <si>
    <t>What is the primary source of PBDEs to Puget Sound?</t>
  </si>
  <si>
    <t xml:space="preserve">Screening experts (August 2024) thought this uncertainty is not sufficiently specific. </t>
  </si>
  <si>
    <t>PBDEs, Sources</t>
  </si>
  <si>
    <t>34, 36, 38</t>
  </si>
  <si>
    <t>LL44</t>
  </si>
  <si>
    <t xml:space="preserve">Screening expert (August 2024) is named specifically in this uncertainty; they suspect patterns are due to distributions and behavior of these populations. They expressed that this uncertainty is not as important as others. </t>
  </si>
  <si>
    <t>Site prioritization</t>
  </si>
  <si>
    <t>LL46</t>
  </si>
  <si>
    <t>Screening experts (August 2024) suspect that the answer to this uncertainty is management and reduced chemical input.</t>
  </si>
  <si>
    <t>2021 Stormwater SIL Toxics Workshops (West, 2021)</t>
  </si>
  <si>
    <t>LL51</t>
  </si>
  <si>
    <t>What are the specific health risks from consumer products that inadvertently contain PCBs?</t>
  </si>
  <si>
    <t xml:space="preserve">Screening experts (August 2024) expressed relevance of this uncertainty to TSCA and interest in discussion about this uncertainty for that reason. Screening experts also anticipated low exposure concentrations. </t>
  </si>
  <si>
    <t>PCBs, Biological Impacts</t>
  </si>
  <si>
    <t>Low</t>
  </si>
  <si>
    <t>GUM (IDT Meeting #1; Cascadia notes)</t>
  </si>
  <si>
    <t>CECs, Chemical Prioritization</t>
  </si>
  <si>
    <t>LL43</t>
  </si>
  <si>
    <t>What is the water quality of groundwater in industrialized areas?</t>
  </si>
  <si>
    <t xml:space="preserve">Prioritization workshop participants (September 2024) noted there is available data to answer this uncertainty, and expressed interest in groundwater quality in proximity to landfills. </t>
  </si>
  <si>
    <t>2021 Stormwater SIL Toxics Workshops (Senter, 2021)</t>
  </si>
  <si>
    <t>Groundwater, Status and Trends</t>
  </si>
  <si>
    <t xml:space="preserve">Prioritization workshop participants (September 2024) asked how to measure this uncertainty, expressed support for education and outreach programs, suggested coming up with specific pollution reduction actions that can be asked of the general public, and shared the following resources for behavior change information: Zero Waste Washington, King County, cbsm.com, and prisma.org. PSI will soon summarize this work (and how it addresses the uncertainty) in a GUM Research Note. </t>
  </si>
  <si>
    <t>n68</t>
  </si>
  <si>
    <t>How to insulate public agencies from risk related to innovation?</t>
  </si>
  <si>
    <t>LL14</t>
  </si>
  <si>
    <t>Do degradation products of mixtures increase overall toxicity to species?</t>
  </si>
  <si>
    <t>LL20</t>
  </si>
  <si>
    <t xml:space="preserve">What is the fate and transport and occurrence of stormwater chemicals other than 6PPD-Q? </t>
  </si>
  <si>
    <t xml:space="preserve">A prioritization workshop participant (September 2024) suggested broadening the uncertainty beyond stormwater; the uncertainty is not edited in this way, because stormwater was a central focus of the original uncertainty. A workshop participant also suggested adding 6PPD-Q, but 6PPD-Q fate and transport is already addressed in separate 6PPD-Q uncertainties. </t>
  </si>
  <si>
    <t>LL32</t>
  </si>
  <si>
    <t>What places have the potential for groundwater recharge? To what extent is chemical loading a barrier to implementing reclaimed water?</t>
  </si>
  <si>
    <t xml:space="preserve">Prioritization workshop participants (September 2024) expressed interest in understanding impacts of septic system and landfill sources, pointed to research by Lisa Rozmyn at WSU (for the second question), and asked about the spatial resolution of the answer to this uncertainty. PSI will soon summarize this research (and how it addresses the uncertainty) in a GUM Research Note. Screening experts (August 2024) noted that this uncertainty was interesting. </t>
  </si>
  <si>
    <t>LL55</t>
  </si>
  <si>
    <t>Are building materials a significant source of contaminants to the environment?</t>
  </si>
  <si>
    <t xml:space="preserve">Prioritization workshop participants (September 2024) noted that this uncertainty is answered, and pointed to existing work generally (including Ecology PCB report (Washington State Department of Ecology, 2024), Habitable (https://habitablefuture.org/about/), and potentially other resources) and current knowledge about PFAS in concrete. PSI will soon summarize this work (and how it addresses the uncertainty) in a GUM Research Note. Screening experts (August 2024) expressed the need to study the pathway of contamination from building materials, and asked for clarity on whether this uncertainty would address old or new building materials. </t>
  </si>
  <si>
    <t>Toxics monitoring</t>
  </si>
  <si>
    <t>LL21</t>
  </si>
  <si>
    <t>What is the best way to reduce specific sources of PBDEs?</t>
  </si>
  <si>
    <t>A prioritization workshop participant (September 2024) noted that PBDEs are being added to select WWTP permits by Ecology. Screening experts (August 2024) expressed interest in looking specifically at sources relevant to the Snohomish/Everett.</t>
  </si>
  <si>
    <t>125/126</t>
  </si>
  <si>
    <t>LL48</t>
  </si>
  <si>
    <t xml:space="preserve">A prioritization workshop participant (September 2024) suggested that an answer to this uncertainty may be to reduce fluorine-based foams at military/airport locations. </t>
  </si>
  <si>
    <t>n72</t>
  </si>
  <si>
    <t xml:space="preserve">Which toxics in whole plastics pose the greatest biotic and human risks? </t>
  </si>
  <si>
    <t>For TIAL IS purposes, impacts to humans should be considered only in relation to consumption of aquatic life.</t>
  </si>
  <si>
    <t>LL3</t>
  </si>
  <si>
    <t>Are phthalates occurring at levels that affect organisms in Puget Sound?</t>
  </si>
  <si>
    <t xml:space="preserve">Prioritization workshop participants (September 2024) noted that the answer to this question may be no, or that impacts may be minimal, and that metabolites should be the focus of research. Screening experts (August 2024) indicated that further research is needed on toxicity, and that freshwater is not of concern. </t>
  </si>
  <si>
    <t>CECs, Biological Impacts</t>
  </si>
  <si>
    <t>313, 448, 232, 235</t>
  </si>
  <si>
    <t>LL18</t>
  </si>
  <si>
    <t>What are cumulative impacts of chemicals in stormwater runoff on Puget Sound species (including "keystone" species and plankton)?</t>
  </si>
  <si>
    <t>127/128</t>
  </si>
  <si>
    <t>LL4</t>
  </si>
  <si>
    <t>Do dioxins/furans impact Puget Sound species or their consumers?</t>
  </si>
  <si>
    <t>n76</t>
  </si>
  <si>
    <t>Prioritization workshop participant (September 2024) expressed that the first question in this uncertainty is linked to fish and human co-benefits. For TIAL IS purposes, impacts to humans should be considered only in relation to consumption of aquatic life.</t>
  </si>
  <si>
    <t>n78</t>
  </si>
  <si>
    <t>What is the benefit of requiring stormwater discharge monitoring of organic contaminants?</t>
  </si>
  <si>
    <t>n71</t>
  </si>
  <si>
    <t>Are WQS stringent enough for Puget Sound species?</t>
  </si>
  <si>
    <t>139/140</t>
  </si>
  <si>
    <t>LL1</t>
  </si>
  <si>
    <t>112, 121, 122</t>
  </si>
  <si>
    <t>LL2</t>
  </si>
  <si>
    <t>What are the impacts of pesticides/neonicotinoids on Puget Sound species and food webs?</t>
  </si>
  <si>
    <t>133/134</t>
  </si>
  <si>
    <t>LL5</t>
  </si>
  <si>
    <t>To what extent do recycled products contain CECs? What degradation chemicals are produced from CECs?</t>
  </si>
  <si>
    <t>LL6</t>
  </si>
  <si>
    <t>To what extent do CECs accumulate in nearshore aquatic vegetation? Does proximity to WWTP outfalls affect the concentrations bioaccumulated?</t>
  </si>
  <si>
    <t xml:space="preserve">Screening expert (August 2024) questioned the value of answering this uncertainty, given existing mussel monitoring. </t>
  </si>
  <si>
    <t>LL7</t>
  </si>
  <si>
    <t>208/209</t>
  </si>
  <si>
    <t>LL12</t>
  </si>
  <si>
    <t xml:space="preserve">What heart functions can demonstrate impacts of chemical contamination? </t>
  </si>
  <si>
    <t>Screening experts (August 2024) thought this uncertainty is too specific.</t>
  </si>
  <si>
    <t>Biological toxics monitoring</t>
  </si>
  <si>
    <t>LL15</t>
  </si>
  <si>
    <t xml:space="preserve">Screening experts (August 2024) indicated that neonicotinoids might not be of great concern/presence in Puget Sound (compared to freshwater), and expressed interest in research specifically about imidacloprid. </t>
  </si>
  <si>
    <t>LL16</t>
  </si>
  <si>
    <t xml:space="preserve">Screening experts (August 2024) indicated that this uncertainty is about the species used for toxicity testing. </t>
  </si>
  <si>
    <t>LL22</t>
  </si>
  <si>
    <t>Are clothes a source of flame retardants to the environment?</t>
  </si>
  <si>
    <t>Screening experts (August 2024) pointed to Ecology study on this topic (Wong, 2022).</t>
  </si>
  <si>
    <t xml:space="preserve">2023 SEAQ Microplastics and Marine Debris Workshop (Discussion of uPlastics in the Environment and Protocols for uPlastic ID (Q&amp;A), 2023) </t>
  </si>
  <si>
    <t>PBDEs, CECs, Sources</t>
  </si>
  <si>
    <t>194, 163, 195</t>
  </si>
  <si>
    <t>LL23</t>
  </si>
  <si>
    <t>Are electronic waste products a source of flame retardants to the environment? What are the options for addressing "products/existing stockpiles" containing flame retardants (based on how long they persist)? (Discussion of uPlastics in the Environment and Protocols for uPlastic ID (Q&amp;A), 2023, p. 1)</t>
  </si>
  <si>
    <t>LL33</t>
  </si>
  <si>
    <t xml:space="preserve">What is the effectiveness of stormwater permits? </t>
  </si>
  <si>
    <t>Screening experts (August 2024) noted that SAM addresses this, but additional work could be done.</t>
  </si>
  <si>
    <t>Northwest Indian Fisheries Commission (2019)</t>
  </si>
  <si>
    <t>LL45</t>
  </si>
  <si>
    <t>Screening experts (August 2024) suggested that this uncertainty might relate to another strategy. They indicated that there is less of a need to study this uncertainty.</t>
  </si>
  <si>
    <t>LL47</t>
  </si>
  <si>
    <t>PCBs, Status and Trends</t>
  </si>
  <si>
    <t>LL49</t>
  </si>
  <si>
    <t>LL50</t>
  </si>
  <si>
    <t>What are the costs/benefits and return on investment for replacing consumer products containing toxics with non-toxic alternatives (swap-out programs) and what is the long-term effectiveness of those programs?</t>
  </si>
  <si>
    <t>Some screening experts (August 2024) thought this uncertainty is not sufficiently specific. Others indicated that it could be informative to engage economists on this uncertainty. Screening experts also indicated interest in determining the necessary metrics for evaluating swap-out program effectiveness, and expressed the expectation this uncertainty will be chemical-specific.</t>
  </si>
  <si>
    <t>LL53</t>
  </si>
  <si>
    <t>To what extent is grey water discharge a source of CECs?</t>
  </si>
  <si>
    <t xml:space="preserve">Screening experts (August 2024) clarified that "grey water" refers to boat waste. Screening experts indicated that other types of "grey water" would not be included here. Some screening experts thought this uncertainty is worth exploring, and some screening experts suggested that this potential contaminant source would be relatively minimal. </t>
  </si>
  <si>
    <t>LL54</t>
  </si>
  <si>
    <t>Screening experts (August 2024) did not think this uncertainty is a research question.</t>
  </si>
  <si>
    <t>Status and Trends, Policy</t>
  </si>
  <si>
    <t>LL57</t>
  </si>
  <si>
    <t>What are the barriers to behavior change in Puget Sound?</t>
  </si>
  <si>
    <t>A screening expert (August 2024) said that this uncertainty is interesting, and noted that this uncertainty connects to another uncertainty on this list.</t>
  </si>
  <si>
    <t>Mitigation</t>
  </si>
  <si>
    <t>LL58</t>
  </si>
  <si>
    <t>What toxics issues can effectively use social marketing approaches?</t>
  </si>
  <si>
    <t>LL59</t>
  </si>
  <si>
    <t>What are the economic impacts, costs, and risks due to one or more classes of priority toxics?</t>
  </si>
  <si>
    <t xml:space="preserve">A screening expert (August 2024) noted this uncertainty could be important for policy. </t>
  </si>
  <si>
    <t>Investigate sublethal impacts of tire-related chemicals to both acutely-affected and tolerant species, and implications for survival.</t>
  </si>
  <si>
    <t>Adapted from ITRC (2024)</t>
  </si>
  <si>
    <t>6PPD-Q, Biological Impacts</t>
  </si>
  <si>
    <t>Identify additional product sources of 6PPD, 6PPD-q, and other PPDs (e.g., tire reefs, crumb-rubber, indoor mats, etc.). Study the toxicity, degradation products, and occurrence of other PPDs.</t>
  </si>
  <si>
    <t>Identify safe alternatives to 6PPD (either within the PPD chemical family or non-PPD alternatives) that provide required antiozonant, antioxidant, and anti-fatigue protection to tires. What are the toxicity, transformation products, and environmental trade-offs of these alternatives?</t>
  </si>
  <si>
    <t xml:space="preserve">Prioritization workshop participants (September 2024) noted that there is a large amount of existing research internationally. PSI will soon summarize this research (and how it addresses the uncertainty) in a GUM Research Note. Workshop participants also noted that this uncertainty is not relevant to PSEMP and asked whether it would be feasible to secure funding that could be used as an incentive for industry. </t>
  </si>
  <si>
    <t>6PPD-Q, Chemical Identification, Biological Impacts</t>
  </si>
  <si>
    <t>Investigate toxicity in various species, and across trophic levels, including microbial communities, algae, aquatic plants, terrestrial organisms (e.g., amphibians, reptiles, birds), mammals, and humans.</t>
  </si>
  <si>
    <t>What is the effectiveness of stormwater control measures (SCMs) such as street sweeping, catchment/management, biochar-enhanced SCMs, and permeable pavement, across various land uses at reducing 6PPD-q loadings? Does air transport impact effectiveness?</t>
  </si>
  <si>
    <t>Prioritization workshop participants (September 2024) highlighted the relevance of BMP effectiveness research and expressed interest in understanding ways to minimize runoff (and loading) upstream using rain gardens, green infrastructure, and other measures.</t>
  </si>
  <si>
    <t xml:space="preserve">Characterize the occurrence and persistence of 6PPD-q in all environmental media, including indoor dust, pore water in sediment, snow, food (e.g., crops, seafood), and drinking water. Characterize ecological and human exposure from 6PPD used in rubber products other than tires and the relative importance of different exposure routes to humans. Measure impacts to multiple organs and organ systems. </t>
  </si>
  <si>
    <t>Characterize the capacity of road design, including roadside barriers and vegetation, to reduce the transport of 6PPD and 6PPD-q.</t>
  </si>
  <si>
    <t>A prioritization workshop participant (September 2024) noted that there is a large amount of existing research about this uncertainty. PSI will soon summarize this research (and how it addresses the uncertainty) in a GUM Research Note.</t>
  </si>
  <si>
    <t>Conduct biomonitoring on 6PPD and 6PPD-q in people (e.g., in urine, serum, organs).</t>
  </si>
  <si>
    <t>6PPD-Q, Exposure/Uptake</t>
  </si>
  <si>
    <t>Investigate bioaccumulation of 6PPD, 6PPD-q, and other tire-related chemicals in organisms, particularly in edible tissues, including uptake and biomagnification through the food web.</t>
  </si>
  <si>
    <t>Determine the fate (e.g., persistence and half-life) of 6PPD and 6PPD-q in the environment and understand how it varies with different environmental conditions.</t>
  </si>
  <si>
    <t>6PPD-Q, Fate and Transport</t>
  </si>
  <si>
    <t>Develop modeling that predicts where 6PPD-q will partition in the environment, with focused sampling.</t>
  </si>
  <si>
    <t>Characterize transport pathways (including air deposition) of TRWP, 6PPD, and degradation products including 6PPD-Q.</t>
  </si>
  <si>
    <t>Determine which policies may reduce 6PPD-q exposures (e.g., road design, stormwater permitting).</t>
  </si>
  <si>
    <t xml:space="preserve">Understand the mechanism of toxicity of 6PPD-q, including responses from the same species with different life histories (e.g., migratory vs. non-migratory, fresh water vs. anadromous). </t>
  </si>
  <si>
    <t>Identify other transformation and degradation products of 6PPD and 6PPD-q.</t>
  </si>
  <si>
    <t>6PPD-Q, Chemical Identification</t>
  </si>
  <si>
    <t>Investigate leaching rates of 6PPD and 6PPD-q from tire and road wear particles (TRWP) and whole tires.</t>
  </si>
  <si>
    <t>6PPD-Q, Fate and Transport, Sources</t>
  </si>
  <si>
    <t>Identify the fate of 6PPD and 6PPD-q in infiltration-based stormwater control measures and their impact on groundwater.</t>
  </si>
  <si>
    <t xml:space="preserve">A prioritization workshop participant (September 2024) highlighted the relevance of BMP effectiveness research.  </t>
  </si>
  <si>
    <t>Determine size fractions of TRWP containing 6PPD and 6PPD-q and analyze how these change under different tire, road, or other environmental conditions.</t>
  </si>
  <si>
    <t>6PPD-Q, Sources</t>
  </si>
  <si>
    <t>What facilities (e.g., combined sewer systems, decant facilities, tire makers) are pathways for 6PPD/6PPD-Q?</t>
  </si>
  <si>
    <t>6PPD-Q, Loading and Pathways</t>
  </si>
  <si>
    <t>Investigate disproportionate impacts from 6PPD-q to different groups of people, including overburdened communities, and characterize exposure factors in overburdened communities that may lead to increased exposure.</t>
  </si>
  <si>
    <t>6PPD-Q, Exposure/Uptake, Biological Impacts, Environmental Justice</t>
  </si>
  <si>
    <t>n82</t>
  </si>
  <si>
    <t>Create methods for measuring other tire wear chemicals in tissues.</t>
  </si>
  <si>
    <t>6PPD-Q, Methodologies</t>
  </si>
  <si>
    <t>Characterize factors (e.g., temperature, concentration of ozone in air, and presence of other oxidants) that influence the reaction of 6PPD into 6PPD-q and the formation of 6PPD-q in tires and TRWP in the environment.</t>
  </si>
  <si>
    <t>n65</t>
  </si>
  <si>
    <t>Do stormwater management projects (such as stormwater ponds, bioswales, etc.) negatively impact species who use them?</t>
  </si>
  <si>
    <t>A prioritization workshop participant (September 2024) also expressed interest in how green infrastructure affects the fate of 6PPD/6PPD-Q in the terrestrial food web.</t>
  </si>
  <si>
    <t>n83</t>
  </si>
  <si>
    <t>How to reduce road miles driven and road run off?</t>
  </si>
  <si>
    <t>In follow-up consultation with a small expert group following the September 2024 workshop, one pointed to relevant Climate Change and Energy initiatives. They also suggested using the King County Don't Wait to Inflate model instead. PSI will soon summarize this research (and how it addresses the uncertainty) in a GUM Research Note.</t>
  </si>
  <si>
    <t>n84</t>
  </si>
  <si>
    <t>Are tire wear particles and microplastics continued sources of toxics?</t>
  </si>
  <si>
    <t xml:space="preserve">It is possible that this question was suggested as a microplastics uncertainty rather than a 6PPD-Q uncertainty. </t>
  </si>
  <si>
    <t>6PPD-Q, Microplastics, Sources</t>
  </si>
  <si>
    <t>n85</t>
  </si>
  <si>
    <t>Tire wear particles are considered micro and nanoplastics. What are the environmentally relevant concentrations of TRWP, TWPs?</t>
  </si>
  <si>
    <t>8/28/2024 Votes</t>
  </si>
  <si>
    <t xml:space="preserve">Source of Uncertainty (and Prioritization) </t>
  </si>
  <si>
    <t>What is the relative distribution of microplastic sources (e.g., fishing gear, clothes, etc.) and the primary pathways (e.g., stormwater, aerial deposition, in water activity, etc.) of microplastics in Puget Sound?</t>
  </si>
  <si>
    <t>8/28/2024 Microplastics meeting</t>
  </si>
  <si>
    <t>What is the distribution of microplastics among different matrices (e.g., sediment, fish, water) in Puget Sound?</t>
  </si>
  <si>
    <t>Microplastics, Status and Trends</t>
  </si>
  <si>
    <t>Develop/adopt a standard analytical method/protocol for microplastics in Washington State, including a focus on tire wear particles.</t>
  </si>
  <si>
    <t>Microplastics, Methodologies</t>
  </si>
  <si>
    <t>What is the toxicology of microplastic fibers across a range of types, sizes, and species?</t>
  </si>
  <si>
    <t>Prioritization workshop participants (September 2024) indicated the importance of focusing on benthic species. For TIAL IS purposes, research on this uncertainty should focus on species in Puget Sound. A workshop participant pointed to OSU and USGS for work related to this uncertainty. PSI will soon summarize this research (and how it addresses the uncertainty) in a GUM Research Note.</t>
  </si>
  <si>
    <t>Microplastics, Biological Impacts</t>
  </si>
  <si>
    <t>How effective are stormwater BMPs (e.g., trash capture devices) at removing microplastics?</t>
  </si>
  <si>
    <t>Prioritization workshop participants (September 2024) expressed expectation that microplastics are comparable to TSS, so this isn't an uncertainty; indicated that the answer to this uncertainty varies; and pointed to OSU (Brander and Harper) and EPA Trash Free Waters as relevant resources. PSI will soon summarize this work (and how it addresses the uncertainty) in a GUM Research Note.</t>
  </si>
  <si>
    <t>What are non-regrettable substitutions for plastics, particularly plasticizers?</t>
  </si>
  <si>
    <t>What is the ecotoxicity of microplastics (of various types, features, etc.) that are found in the environment?</t>
  </si>
  <si>
    <t>n87</t>
  </si>
  <si>
    <t>How can plastic use be reduced (e.g., via single-use bag bans, changes to food and packaging, reducing consumption, etc.)?</t>
  </si>
  <si>
    <t>A prioritization workshop participant (September 2024) noted the importance of "environmentally preferable purchasing" and "pollution prevention".</t>
  </si>
  <si>
    <t>n88</t>
  </si>
  <si>
    <t xml:space="preserve">A prioritization workshop participant (September 2024) noted that this uncertainty was interesting. </t>
  </si>
  <si>
    <t>Microplastics, CECs, Fate and Transport</t>
  </si>
  <si>
    <t>n89</t>
  </si>
  <si>
    <t>What types of plastics are more likely to become nanoplastics?</t>
  </si>
  <si>
    <t>Microplastics, Fate and Transport</t>
  </si>
  <si>
    <t>n90</t>
  </si>
  <si>
    <t>How effective is wastewater treatment at removing microplastics?</t>
  </si>
  <si>
    <t>List</t>
  </si>
  <si>
    <t>n79</t>
  </si>
  <si>
    <t>When do we have enough information about new contaminants to require sampling via permits?</t>
  </si>
  <si>
    <t xml:space="preserve">Not added to research agenda because this question is presumably known by those in charge of permits, and is therefore not a research question. </t>
  </si>
  <si>
    <t>Vital Sign</t>
  </si>
  <si>
    <t>n64</t>
  </si>
  <si>
    <t>Is the Salish Sea model already working on understanding to what extent toxics in Puget Sound come from the region?</t>
  </si>
  <si>
    <t>Not added to research agenda because this question is known; the model can do this but such work is not underway.</t>
  </si>
  <si>
    <t>n86</t>
  </si>
  <si>
    <t xml:space="preserve">What are the human health impacts? </t>
  </si>
  <si>
    <t xml:space="preserve">This uncertainty is not included in the microplastics research agenda because human health is outside the scope of the TIAL IS (the IS focuses on humans via consumption of aquatic life). </t>
  </si>
  <si>
    <r>
      <t xml:space="preserve">6PPD Action Plan advisory committee. (2024). </t>
    </r>
    <r>
      <rPr>
        <i/>
        <sz val="11"/>
        <color theme="1"/>
        <rFont val="Calibri"/>
        <family val="2"/>
        <scheme val="minor"/>
      </rPr>
      <t>Data gaps, research needs, and recommendations to inform 6PPD Action Plan work</t>
    </r>
    <r>
      <rPr>
        <sz val="11"/>
        <color theme="1"/>
        <rFont val="Calibri"/>
        <family val="2"/>
        <scheme val="minor"/>
      </rPr>
      <t xml:space="preserve">. 6PPD Action Plan advisory committee. https://www.ezview.wa.gov/Portals/_1962/Documents/6ppd-action/6PPDActionPlanWork_GapsResearchRecommendations.pdf </t>
    </r>
  </si>
  <si>
    <r>
      <rPr>
        <i/>
        <sz val="11"/>
        <color theme="1"/>
        <rFont val="Calibri"/>
        <family val="2"/>
        <scheme val="minor"/>
      </rPr>
      <t xml:space="preserve">Discussion of uPlastics in the environment and protocols for uPlastic ID (Q&amp;A) </t>
    </r>
    <r>
      <rPr>
        <sz val="11"/>
        <color theme="1"/>
        <rFont val="Calibri"/>
        <family val="2"/>
        <scheme val="minor"/>
      </rPr>
      <t>[Workshop notes]. (2023). Seattle Aquarium.</t>
    </r>
  </si>
  <si>
    <r>
      <t xml:space="preserve">Dvorak, M., Kinney, A., &amp; Tellez, A. (2021). Toxics in Fish Vital Sign Base Program Analysis. Puget Sound Institute, UW Tacoma. Appendix to: Washington Department of Ecology, Stormwater Strategic Initiative, </t>
    </r>
    <r>
      <rPr>
        <i/>
        <sz val="11"/>
        <color theme="1"/>
        <rFont val="Calibri"/>
        <family val="2"/>
        <scheme val="minor"/>
      </rPr>
      <t>Toxics in Fish Implementation Strategy: A path to reduce toxics in Puget Sound</t>
    </r>
    <r>
      <rPr>
        <sz val="11"/>
        <color theme="1"/>
        <rFont val="Calibri"/>
        <family val="2"/>
        <scheme val="minor"/>
      </rPr>
      <t>. Washington Department of Ecology, Washington Department of Commerce, Washington Stormwater Center, Puget Sound Institute, Puget Sound Partnership, Washington Department of Fish and Wildlife, Washington Environmental Council. https://www.pugetsoundinstitute.org/wp-content/uploads/2023/11/Final_TIF_BPA_04.30.21.pdf</t>
    </r>
  </si>
  <si>
    <r>
      <t xml:space="preserve">Environmental Assessment Program, &amp; Water Quality Program. (2022). </t>
    </r>
    <r>
      <rPr>
        <i/>
        <sz val="11"/>
        <color theme="1"/>
        <rFont val="Calibri"/>
        <family val="2"/>
        <scheme val="minor"/>
      </rPr>
      <t xml:space="preserve">6PPD in road runoff: Assessment and mitigation strategies </t>
    </r>
    <r>
      <rPr>
        <sz val="11"/>
        <color theme="1"/>
        <rFont val="Calibri"/>
        <family val="2"/>
        <scheme val="minor"/>
      </rPr>
      <t>(Publication 22-03-020). Washington State Department of Ecology. https://apps.ecology.wa.gov/publications/summarypages/2203020.html</t>
    </r>
  </si>
  <si>
    <r>
      <t xml:space="preserve">ITRC (Interstate Technology &amp; Regulatory Council). (2024). </t>
    </r>
    <r>
      <rPr>
        <i/>
        <sz val="11"/>
        <color theme="1"/>
        <rFont val="Calibri"/>
        <family val="2"/>
        <scheme val="minor"/>
      </rPr>
      <t>6PPD &amp; 6PPD-quinone</t>
    </r>
    <r>
      <rPr>
        <sz val="11"/>
        <color theme="1"/>
        <rFont val="Calibri"/>
        <family val="2"/>
        <scheme val="minor"/>
      </rPr>
      <t xml:space="preserve">. Interstate Technology &amp; Regulatory Council, Tire Anti-degradant (6PPD) Team. Washington, D.C. https://6ppd.itrcweb.org/ </t>
    </r>
  </si>
  <si>
    <r>
      <t xml:space="preserve">Northwest Indian Fisheries Commission. (2019). gw∂dzadad </t>
    </r>
    <r>
      <rPr>
        <i/>
        <sz val="11"/>
        <color theme="1"/>
        <rFont val="Calibri"/>
        <family val="2"/>
        <scheme val="minor"/>
      </rPr>
      <t>Teaching of Our Ancestors</t>
    </r>
    <r>
      <rPr>
        <sz val="11"/>
        <color theme="1"/>
        <rFont val="Calibri"/>
        <family val="2"/>
        <scheme val="minor"/>
      </rPr>
      <t>. https://nwtreatytribes.org/habitatstrategy/</t>
    </r>
  </si>
  <si>
    <r>
      <t xml:space="preserve">Pacific Northwest Aquatic Monitoring Partnership. (2023, October 20). </t>
    </r>
    <r>
      <rPr>
        <i/>
        <sz val="11"/>
        <color theme="1"/>
        <rFont val="Calibri"/>
        <family val="2"/>
        <scheme val="minor"/>
      </rPr>
      <t>PNAMP Fish Monitoring Work Group Meeting (October 19, 2023)</t>
    </r>
    <r>
      <rPr>
        <sz val="11"/>
        <color theme="1"/>
        <rFont val="Calibri"/>
        <family val="2"/>
        <scheme val="minor"/>
      </rPr>
      <t xml:space="preserve"> [Video]. YouTube. https://www.youtube.com/watch?v=IwdQgkIfjqc   </t>
    </r>
  </si>
  <si>
    <r>
      <t xml:space="preserve">Puget Sound Federal Task Force. (2022). </t>
    </r>
    <r>
      <rPr>
        <i/>
        <sz val="11"/>
        <color theme="1"/>
        <rFont val="Calibri"/>
        <family val="2"/>
        <scheme val="minor"/>
      </rPr>
      <t>Puget Sound Federal Task Force Action Plan 2022-2026</t>
    </r>
    <r>
      <rPr>
        <sz val="11"/>
        <color theme="1"/>
        <rFont val="Calibri"/>
        <family val="2"/>
        <scheme val="minor"/>
      </rPr>
      <t>. U.S. Department of Transportation, U.S. Coast Guard, U.S. Environmental Protection Agency, U.S. Forest Service, U.S. Fish &amp; Wildlife Service, National Oceanic and Atmospheric Administration, United States of America Department of the Navy, United States of America Bureau of Indian Affairs, U.S. Department of Homeland Security, FEMA, USGS, NRCS, &amp; US Army Corps of Engineers. https://www.epa.gov/system/files/documents/2022-06/puget-sound-federal-task-force-action-plan-2022-2026.pdf</t>
    </r>
  </si>
  <si>
    <r>
      <t xml:space="preserve">Treaty Tribes in Western Washington. (2020). </t>
    </r>
    <r>
      <rPr>
        <i/>
        <sz val="11"/>
        <color theme="1"/>
        <rFont val="Calibri"/>
        <family val="2"/>
        <scheme val="minor"/>
      </rPr>
      <t>2020 State of Our Watersheds</t>
    </r>
    <r>
      <rPr>
        <sz val="11"/>
        <color theme="1"/>
        <rFont val="Calibri"/>
        <family val="2"/>
        <scheme val="minor"/>
      </rPr>
      <t>. https://nwifc.org/publications/state-of-our-watersheds/</t>
    </r>
  </si>
  <si>
    <r>
      <t xml:space="preserve">Treaty Tribes in Western Washington. (2023). </t>
    </r>
    <r>
      <rPr>
        <i/>
        <sz val="11"/>
        <color theme="1"/>
        <rFont val="Calibri"/>
        <family val="2"/>
        <scheme val="minor"/>
      </rPr>
      <t>Tribal Natural Resources Management 2023 Annual Report from the Treaty Tribes in Western Washington</t>
    </r>
    <r>
      <rPr>
        <sz val="11"/>
        <color theme="1"/>
        <rFont val="Calibri"/>
        <family val="2"/>
        <scheme val="minor"/>
      </rPr>
      <t>. https://nwifc.org/publications/tribal-technical-reports/</t>
    </r>
  </si>
  <si>
    <r>
      <t xml:space="preserve">Tribes. (2017). </t>
    </r>
    <r>
      <rPr>
        <i/>
        <sz val="11"/>
        <color theme="1"/>
        <rFont val="Calibri"/>
        <family val="2"/>
        <scheme val="minor"/>
      </rPr>
      <t>Recommended priorities for salmon recovery and the Chinook Implementation Strategy</t>
    </r>
    <r>
      <rPr>
        <sz val="11"/>
        <color theme="1"/>
        <rFont val="Calibri"/>
        <family val="2"/>
        <scheme val="minor"/>
      </rPr>
      <t>. https://pspwa.app.box.com/s/gabtcrbzo9i5yybkeyi6lx6cez0bh10o/file/237295001156?sb=/details</t>
    </r>
  </si>
  <si>
    <r>
      <t xml:space="preserve">Washington State Department of Ecology. (2024). </t>
    </r>
    <r>
      <rPr>
        <i/>
        <sz val="11"/>
        <color theme="1"/>
        <rFont val="Calibri"/>
        <family val="2"/>
        <scheme val="minor"/>
      </rPr>
      <t xml:space="preserve">How to find and address PCBs in building materials </t>
    </r>
    <r>
      <rPr>
        <sz val="11"/>
        <color theme="1"/>
        <rFont val="Calibri"/>
        <family val="2"/>
        <scheme val="minor"/>
      </rPr>
      <t xml:space="preserve">(Publication 22-04-024). Hazardous Waste and Toxics Reduction Program, Washington State Department of Ecology. https://apps.ecology.wa.gov/publications/SummaryPages/2204024.html </t>
    </r>
  </si>
  <si>
    <r>
      <t xml:space="preserve">West, J. E., O’Neill, S. M., &amp; Ylitalo, G. M. (2017). Time trends of Persistent Organic Pollutants in benthic and pelagic indicator fishes from Puget Sound, Washington, USA. </t>
    </r>
    <r>
      <rPr>
        <i/>
        <sz val="11"/>
        <color theme="1"/>
        <rFont val="Calibri"/>
        <family val="2"/>
        <scheme val="minor"/>
      </rPr>
      <t>Archives of Environmental Contamination and Toxicology</t>
    </r>
    <r>
      <rPr>
        <sz val="11"/>
        <color theme="1"/>
        <rFont val="Calibri"/>
        <family val="2"/>
        <scheme val="minor"/>
      </rPr>
      <t xml:space="preserve">, </t>
    </r>
    <r>
      <rPr>
        <i/>
        <sz val="11"/>
        <color theme="1"/>
        <rFont val="Calibri"/>
        <family val="2"/>
        <scheme val="minor"/>
      </rPr>
      <t>73</t>
    </r>
    <r>
      <rPr>
        <sz val="11"/>
        <color theme="1"/>
        <rFont val="Calibri"/>
        <family val="2"/>
        <scheme val="minor"/>
      </rPr>
      <t>, 207–229. https://doi.org/10.1007/s00244-017-0383-z</t>
    </r>
  </si>
  <si>
    <t>"Time Trends of Persistent Organic Pollutants in Benthic and Pelagic Indicator Fishes from Puget Sound, Washington, USA" is by James E. West, Sandra M. O'Neill, and Gina M. Ylitalo and has a CC BY 4.0 ATTRIBUTION 4.0 INTERNATIONAL Deed license (found here: https://creativecommons.org/licenses/by/4.0/). The article can be accessed at the following link: https://doi.org/10.1007/s00244-017-0383-z. The publication is summarized.</t>
  </si>
  <si>
    <r>
      <t xml:space="preserve">Wong, S. (2022). </t>
    </r>
    <r>
      <rPr>
        <i/>
        <sz val="11"/>
        <color theme="1"/>
        <rFont val="Calibri"/>
        <family val="2"/>
        <scheme val="minor"/>
      </rPr>
      <t>Chemicals of emerging concern in pretreated industrial wastewater in Northwestern Washington State: Screening study results, 2021</t>
    </r>
    <r>
      <rPr>
        <sz val="11"/>
        <color theme="1"/>
        <rFont val="Calibri"/>
        <family val="2"/>
        <scheme val="minor"/>
      </rPr>
      <t xml:space="preserve"> (Publication 22-03-013). Washington State Department of Ecology, Olympia. https://apps.ecology.wa.gov/publications/SummaryPages/2203013.html</t>
    </r>
  </si>
  <si>
    <t>SLD General Topic</t>
  </si>
  <si>
    <t>Research Theme</t>
  </si>
  <si>
    <t>IS Strategy</t>
  </si>
  <si>
    <t>PSEMP Key Message</t>
  </si>
  <si>
    <t>Suggested Question</t>
  </si>
  <si>
    <t>Potential Uncertainty/Research Need</t>
  </si>
  <si>
    <t>Context (SLD summary, not original text unless provided in quotes)</t>
  </si>
  <si>
    <t>Source</t>
  </si>
  <si>
    <t>Research Notes</t>
  </si>
  <si>
    <t>CAJ
To GUM</t>
  </si>
  <si>
    <t>CAJ
Not to GUM</t>
  </si>
  <si>
    <t>CAJ
??</t>
  </si>
  <si>
    <t>CAJ
Notes</t>
  </si>
  <si>
    <t>ATK notes</t>
  </si>
  <si>
    <t>SLD Notes</t>
  </si>
  <si>
    <t>Meeting with Rhea Smith</t>
  </si>
  <si>
    <t>Human Health</t>
  </si>
  <si>
    <t>Action rather than research</t>
  </si>
  <si>
    <t>SLD potential GUM duplication:</t>
  </si>
  <si>
    <t>Comparison to Microplastics Resources</t>
  </si>
  <si>
    <t>Long-List?</t>
  </si>
  <si>
    <t>7/25/2024 order</t>
  </si>
  <si>
    <t>7/25/2024 Main Order</t>
  </si>
  <si>
    <t>Red flag (PCBs)</t>
  </si>
  <si>
    <t>X</t>
  </si>
  <si>
    <t>Site prioritization (cleanup effectiveness)</t>
  </si>
  <si>
    <t>Cleanup</t>
  </si>
  <si>
    <t>There is short term resuspension that leads to increase exposure to biota. This appears to be mitigated by following year and eventually goes below origial levels. LDWG have data and reports (probably) on this.</t>
  </si>
  <si>
    <t xml:space="preserve">Related to: 
"How can we differentiate between recycling (within food web), resuspension (from sediments), and runoff loading of toxic contaminants (especially PCBs) in the urban bays?"
"What are the effects of sediment cleanup programs of the pelagic food web?"
</t>
  </si>
  <si>
    <t>PCBS</t>
  </si>
  <si>
    <t>Find and fix hotspots</t>
  </si>
  <si>
    <t>No: Not an uncertainty</t>
  </si>
  <si>
    <t>Human health</t>
  </si>
  <si>
    <t>Incentivize swap-outs</t>
  </si>
  <si>
    <t>What are the specific health risks from consumer products that inadvertently contain PCBs and how could the 1984 TSCA ruling of no unreasonable risk under TSCA section 6(e) have been more specific to prevent inadvertent PCBs from being used in consumer products?</t>
  </si>
  <si>
    <t>PCBs and PBDEs</t>
  </si>
  <si>
    <t>Red flag (PCBs)
Yellow flag (PBDEs)</t>
  </si>
  <si>
    <t>This seems to be related to idntifying hot spots. At this point we have enough information to identify main areas of concern</t>
  </si>
  <si>
    <t>PCBs, PBDEs, and CECs</t>
  </si>
  <si>
    <t>Red flag (PCBs)
Yellow flag (PBDEs)
Yellow flag (reproductive impact chemicals)</t>
  </si>
  <si>
    <t>Sources of observed trends in benthic PCBs, PBDEs, and EDCs from TBiOS monitoring results</t>
  </si>
  <si>
    <t>Toxics loading: PCBs, PAHs, PBDEs, and CECs</t>
  </si>
  <si>
    <t>We are working on a project to improve toxics loading estimates for Puget Sound (first on PCBs - probably could do PBDEs). Rest is speculative.</t>
  </si>
  <si>
    <t>Perhaps related to: "What are the primary and local sources/loadings/pathways to Puget Sound that can be addressed with focused cleanup or management programs?"</t>
  </si>
  <si>
    <t>Toxics loading</t>
  </si>
  <si>
    <t>Site prioritization
Pathways (Stormwater and Wastewater)</t>
  </si>
  <si>
    <t>Could there perhaps be a valid uncertainty here, about needing to know loading estimates? (Perhaps combine with question 7)</t>
  </si>
  <si>
    <t xml:space="preserve">There are several uncertainties in the GUM that are about loading; none are as general as this new uncertainty. </t>
  </si>
  <si>
    <t xml:space="preserve">Questions in Elwha (where restoring pristine environments) about whether marine sources of water quality will also bring marine contaminants. Research on this not so much in urban watersheds </t>
  </si>
  <si>
    <t>Unclear - delete</t>
  </si>
  <si>
    <t>"What is chemcial loading from oceanic flushing/exchange to Puget Sound?"</t>
  </si>
  <si>
    <t>No: Already in GUM</t>
  </si>
  <si>
    <t>Find and fix hotspots
Cleanup</t>
  </si>
  <si>
    <t>Is contaminanted groundwater a significant source of contaminants to industrial waterways?</t>
  </si>
  <si>
    <t>see suggested question</t>
  </si>
  <si>
    <t>Related to "What is the scale of loadings via groundwater? 
Groundwater uncertainty: With the exception of cadmium and PAHs, levels from groundwater were thought to be lower than other pathways—however, data was limited for some contaminants (PCBs and PBDEs in groundwater were not analyzed.), and the groundwater loading values are uncertain."</t>
  </si>
  <si>
    <t>Yellow flag (PBDEs)</t>
  </si>
  <si>
    <t>Potential uncertainty: What explains the observed difference in PBDE contamination in natural vs. hatchery juvenile Chinook in Sandie O'Neill's work? (combined questions 34, 36, and 38)</t>
  </si>
  <si>
    <t>Incentivize swap-outs
Find and fix hotspots</t>
  </si>
  <si>
    <t>What are the sources and contributing loads of PBDEs from stormwater runoff and wastewater pathways contributing to toxic impacts to the health and survival of juvenile Chinook salmon.</t>
  </si>
  <si>
    <t>Need to verify where PBDEs are coming from</t>
  </si>
  <si>
    <t>What is primary source of PDBEs to Puget Sound? (we know quite a lot about this)</t>
  </si>
  <si>
    <t>GUM uncertainty gets at part of this: "What are the PDBE concentrations in stormwater?"</t>
  </si>
  <si>
    <t>Pathways (Stormwater and Wastewater)</t>
  </si>
  <si>
    <t>We might be able to form a GUM question out of this. I think the intent is mainly on sources of PBDEs, which is addressed above.</t>
  </si>
  <si>
    <t>I believe this question is asking about a particular methodology for determining the source of PBDEs. Could this be its own question (e.g. how do the PBDE congener profiles in Sandie O'Neill's work compare to the PBDE congener profiles of WWTPs measured by Ecology?), or should this be merged with question 35 (more generically about determining sources of PBDEs)?
CAJ - congener profiles can be used with some chemicals as a source signature. TThis is harder with PBDEs because they are metabolized in organisms so the signautre changes.</t>
  </si>
  <si>
    <t>There is a lot of information on salmon life history trats for most all of the river systems. There are reasons that this might matter from a contaminant exposure perspective, but would need to clearify the intent</t>
  </si>
  <si>
    <t>I believe this question was trying to get at the implications of Sandie O'Neill's findings about PBDE contamination in juvenile Chinook at these sites, by asking about how salmon use these sites. Should I confirm this? Would we consider this a relevant uncertainty? 
CAJ - related to exposures</t>
  </si>
  <si>
    <t>Flame retardants sources</t>
  </si>
  <si>
    <t>Site prioritization (chemical sources)</t>
  </si>
  <si>
    <t>Perhaps related to: "What is the fate of PBDEs in the landfill environment? Is this this source/pathway present a risk to species or humans?"</t>
  </si>
  <si>
    <t>Are clothes a source of FRs to environment (probably from land fill)?</t>
  </si>
  <si>
    <t>Flame retardant mitigation</t>
  </si>
  <si>
    <t>Pathways (Stormwater and Wastewater) - Effectiveness: Other Source Control</t>
  </si>
  <si>
    <t>Are electornic waste products a source of FRs to environment (probably from land fill)?</t>
  </si>
  <si>
    <t xml:space="preserve">General </t>
  </si>
  <si>
    <t>Probably related to persistence. Some have been well characterized.</t>
  </si>
  <si>
    <t>I think this was a follow up question to 194</t>
  </si>
  <si>
    <t>Yellow flag (PAHs)</t>
  </si>
  <si>
    <t>Could add a question - what are major sources of PAHs to marine biota? We have a general answer (fuel combustion, forest firest, sometimes cresote pilings and piers)</t>
  </si>
  <si>
    <t>Perhaps related to: "What are the primary individual sources of PAHs to the urban bays?"</t>
  </si>
  <si>
    <t>Expectation of stormwater pathway for PAHs</t>
  </si>
  <si>
    <t>Suggested question - What is the primary pathway for PAHs to Puget Sound.</t>
  </si>
  <si>
    <t>In general there is a strong correlation between PAH exposure and liver lesions in English sole. Not sure if there are specific observations in these specific areas.</t>
  </si>
  <si>
    <t>Is this question perhaps getting at whether there is Puget Sound data specifically showing this correlation? Could it be worth looking into whether Jim West has publisehd the "bile FACs data" that he mentioned in his answer?
CAJ - this is answered</t>
  </si>
  <si>
    <t>No: Answer is known</t>
  </si>
  <si>
    <t>PAHs/biological toxics monitoring</t>
  </si>
  <si>
    <t xml:space="preserve">Trying to develop molecular indicators of exposure of PAHs (genes) </t>
  </si>
  <si>
    <t>Are there biomarkers of exposure to PAHs?
Answer is probably yes - I do not know this literature.</t>
  </si>
  <si>
    <t>Chemical mixtures</t>
  </si>
  <si>
    <t>Chemical prioritization (CECs) - cumulative effects</t>
  </si>
  <si>
    <t>Could modify question to focus on effects of mixtures. Being addressed somewhat by UWT and WWU (Maya), and Salish Sea Model development (UWT, PNNL, WDFW).</t>
  </si>
  <si>
    <t>Yellow flag (CECs)</t>
  </si>
  <si>
    <t>Another vrsion of mixtures-releated uncertainties.</t>
  </si>
  <si>
    <t>Species sentivities distributions. May be sufficient data to understand neonictinoids.</t>
  </si>
  <si>
    <t>PFAS</t>
  </si>
  <si>
    <t>Chemical prioritization (CECs)</t>
  </si>
  <si>
    <t>There are data on PFAS occurrence in water and biota. Data sets are increasing. Broad answer is yes they occurr. But mostly below levels that we think matter.</t>
  </si>
  <si>
    <t>Ask ATK</t>
  </si>
  <si>
    <t>Easily answered with a little research. Safe Drinking Water Act is a much better "hammer" than TSCA or CWA.</t>
  </si>
  <si>
    <t>Based on ATK's answer, should we consider this an uncertainty?</t>
  </si>
  <si>
    <t>What is the range of options for the removal of PFAS from wastewater, activated sludge, and biosolids to reduce land application of PFAS and how big of a problem is that for any recieving water or groundwater?</t>
  </si>
  <si>
    <t>Neonicotinoid pesticides</t>
  </si>
  <si>
    <t>Need for more research on neonicotinoid insecticides</t>
  </si>
  <si>
    <t>There is a lot of data/research on neonictinoids.</t>
  </si>
  <si>
    <t>This uncertainty was raised by researcher themselves. Should this go in the GUM then?
CAJ - not in its current form. It is too vague. Caompare to the TIF strategy - Need research on CECs.</t>
  </si>
  <si>
    <t>Phthalates</t>
  </si>
  <si>
    <t>Are phthalates found in the following specific consumer products: playfields, plastic dumpster lids?</t>
  </si>
  <si>
    <t>Could this be a source identification question for phthalates? Are phthalates relevant to the IS? (combine 115 and 116)</t>
  </si>
  <si>
    <t>Dioxins/furans</t>
  </si>
  <si>
    <t>Not sure what the list is- but they are still important.</t>
  </si>
  <si>
    <t>I believe this question is about whether dioxins/furans are still on the "Puget Sound Contaminants of Concern" list from EoPS. Does this clarification change whether we should include this question (or a modified question) in the GUM?</t>
  </si>
  <si>
    <t>137/138</t>
  </si>
  <si>
    <t>Research and monitoring of CECs</t>
  </si>
  <si>
    <t xml:space="preserve">I think they are asking about what specific CECs need to be addressed. There are two ways to interpret this: One is a recommendation for research that can identify new chemicals (i.e. like the 6PPD-Q work); another is a question about identifying what CECs are the most important, which seems duplicative of the priority research question about priority CECs in Puget Sound. </t>
  </si>
  <si>
    <t>Perhaps addressed by: "Which CECs should be prioritized?"</t>
  </si>
  <si>
    <t>135/136</t>
  </si>
  <si>
    <t xml:space="preserve">I think they are asking about what specific chemicals or groups of chemicals within CECs need to be addressed. That seems like duplicative of the priority research question about priority CECs in Puget Sound that is already in the GUM. </t>
  </si>
  <si>
    <t>"Which CECs should be prioritized?"</t>
  </si>
  <si>
    <t>Pathways (Stormwater and Wastewater)
Chemical prioritization (CECs)</t>
  </si>
  <si>
    <t>"Fund studies or pilots to help WWTPs expand monitoring efforts to characterize the presence of toxic chemicals and CECs in wastewater."</t>
  </si>
  <si>
    <t>What CECs and other tocis chemcials are in WWTP effluent? Could also investigate differences in treatment system effectiveness.</t>
  </si>
  <si>
    <t>Sources of CECs? If so it could be a GUM question. There is some info on difference concentrations in different plants.</t>
  </si>
  <si>
    <t>This was a question in the CEC segment, so I think they are asking about specific site-level source identification for CECs. Perhaps combine with question 142.</t>
  </si>
  <si>
    <t>Perhaps addressed generally by: "What are the primary and local sources/loadings/pathways to Puget Sound that can be addressed with focused cleanup or management programs?"</t>
  </si>
  <si>
    <t>Assume associated with boater discharge. If so we have some data.</t>
  </si>
  <si>
    <t>Data on circulation/residence times exist for many basins and sub-basins. See reference in the MWQ SOK report. Not sure that new vs old really matters.</t>
  </si>
  <si>
    <t>Perhaps related to "How can we differentiate between recycling (within food web), resuspension (from sediments), and runoff loading of toxic contaminants (especially PCBs) in the urban bays?"</t>
  </si>
  <si>
    <t>Interesting but maybe low priority. The Cmax is maximum concentration fo a contaminant in an organism. We can predict these for people and fish based on dose (and a few other things). Not sure if we can (at this point) or need to for zooplankton.</t>
  </si>
  <si>
    <t>Chemical prioritization - effects</t>
  </si>
  <si>
    <t>Fillets are commonly sampled. And data can be/are used to estimate human exposures</t>
  </si>
  <si>
    <t>Yellow flag (CECs)
Yellow flag (reproductive impact chemicals)</t>
  </si>
  <si>
    <t>My intrepetation is that they are wondering if we need to worry about degradation products of CEC. We do. Could reframe into a better-worded uncertainty.</t>
  </si>
  <si>
    <t>Might be a repeat - ecotoxicoloy of CECs is a big data gap</t>
  </si>
  <si>
    <t>Perhaps addressed by: "What are the ecotoxicological impacts of CECs on biota?"</t>
  </si>
  <si>
    <t>Pathways (Stormwater and Wastewater) - wastewater treatment effectiveness</t>
  </si>
  <si>
    <t xml:space="preserve">This came up in toxics POD. There is some information in literature. </t>
  </si>
  <si>
    <t>Perhaps combine 16 and 143? One is getting at existing infrastructure and one seems framed at future developments.
CAJ - yes. There are a lot of similar questions which could be combined and rationalized.</t>
  </si>
  <si>
    <t>PBDEs and CECs</t>
  </si>
  <si>
    <t>"Advance the research needed to implement and enforce robust treatment standards for WWTPs to reduce CECs (e.g., PBDE, PFAS) in effluent."</t>
  </si>
  <si>
    <t>Perhaps combine 16 and 143? One is getting at existing infrastructure and one seems framed at future developments.
CAJ - agree</t>
  </si>
  <si>
    <t>Unclear</t>
  </si>
  <si>
    <t xml:space="preserve">I think the implied question here is: How do we manage CECs? Would this be a relevant uncertainty for the GUM? </t>
  </si>
  <si>
    <t>I wonder if there is an uncertainty in here, about source control for PPCPs. Would this be relevant for the GUM?</t>
  </si>
  <si>
    <t xml:space="preserve">"Advance the research needed to develop water quality standards (numeric or narrative) for toxic pollutants in fresh and marine waters and develop NPDES effluent limits to meet standards." </t>
  </si>
  <si>
    <t xml:space="preserve">Action recommendation </t>
  </si>
  <si>
    <t>"Update Priority Pollutant Lists (PPLs) for CECs to provide the data needed to set future effluent limits."</t>
  </si>
  <si>
    <t>Action recommendation 
Longer version: This is an action recommendation not an uncertainty. But it would  take a literal act of Congress to update the PPL. I'd recommend focusing a strategy action or research priority on figuring out exactly what types of data are needed for regulators to develop effluent limits, and what is the process to get those data in the hands of regulators.</t>
  </si>
  <si>
    <t>Is this a research question, or an action recommendation? Perhaps ask ATK</t>
  </si>
  <si>
    <t>Are biosolids a significant source of CECs to the surface water/ground water/ Puget Sound.</t>
  </si>
  <si>
    <t>"Investigate concerns and potential regulations related to land application of biosolids containing CECs."</t>
  </si>
  <si>
    <t>There some literature on biosolids as a source of CECs and other contaminants. This could be formed into an uncertainty.</t>
  </si>
  <si>
    <t>My understanding is that local data collection has been limited to date due to liability concerns. Longer version: This would be a good question for the GUM. I think I heard in one of the Workshops that liability concerns have prevented sampling of biosolids (presumably that is what they mean by "investigate concerns"?). Some legal research on regulations would be a good next step. Including regulations in other states may be a good idea...there was a case somewhere in New England (?) a few years ago that homeowners used biosolids and got sick from PFAS.</t>
  </si>
  <si>
    <t>"What chemicals concentrate in biosolids?"</t>
  </si>
  <si>
    <t>Red flag (6PPD-Q)</t>
  </si>
  <si>
    <t>Action recommendation - could check if it is sufficiently covered elsewhere. I think it is.</t>
  </si>
  <si>
    <t>"What are the ecotoxicological impacts of CECs on biota?"</t>
  </si>
  <si>
    <t>Conduct a Puget Sound Partnership Vital Signs assessment for CECs that incorporates the latest research and monitoring.</t>
  </si>
  <si>
    <t xml:space="preserve">This might also get at the following GUM uncertainty: "Are the vital sign threshold values protective of human and ecosystem health?" </t>
  </si>
  <si>
    <t>Suggestion for program - not really question.</t>
  </si>
  <si>
    <t>There may be Mussel Watch sites already in some of these areas?</t>
  </si>
  <si>
    <t>Mariko Langness (WDFW) is leading the project to develop the indicatior</t>
  </si>
  <si>
    <t>Red flag (PCBs)
Yellow flag (PAHs)
Yellow flag (CECs)</t>
  </si>
  <si>
    <t>Need more groundwater data on toxics (copper, arsenic, PCBs, phthalates, zinc, and cPAHS) in other Green-Duwamish watershed areas (beyond Lower Duwamish) [in order to better understand the extent to which toxics are coming from groundwater]</t>
  </si>
  <si>
    <t>What is water qualtiy of groundwater in industrialized areas?</t>
  </si>
  <si>
    <t>Related to (but more specific than): "What is the scale of loadings via groundwater? 
Groundwater uncertainty: With the exception of cadmium and PAHs, levels from groundwater were thought to be lower than other pathways—however, data was limited for some contaminants (PCBs and PBDEs in groundwater were not analyzed.), and the groundwater loading values are uncertain."</t>
  </si>
  <si>
    <t>General</t>
  </si>
  <si>
    <t xml:space="preserve">This is known, just need to ask Ecology.
Longer version: This is known (just need to ask Ecology), so I don't think it rises to the level of an uncertainty. </t>
  </si>
  <si>
    <t>Could this be a policy uncertainty? Perhaps ask ATK?</t>
  </si>
  <si>
    <t>Did they provide an example? We can follow-up with the person who asked the question.</t>
  </si>
  <si>
    <t>I have reconsidered my first recommendation - are building materials a significant souce of contaminants to environment. Sometimes, yes.</t>
  </si>
  <si>
    <t>Perhaps related to: "Are exterior industrial building sealants a potential source of PCBs to the local environment?
They have not been well studied locally." and "Identify products that contain PCBs (particularly those that might impart a risk to aquatic species)"</t>
  </si>
  <si>
    <t>Red flag (PCBs) 
Yellow flag (PBDEs)</t>
  </si>
  <si>
    <t>The species that are the focus of WDFW work were pretty carefully selected to represent different parts of the food web and different potential exposure pathways. There is always room for extra species analysis (marine mammals)</t>
  </si>
  <si>
    <t>None</t>
  </si>
  <si>
    <t>Chemical prioritization (CECs) - effects</t>
  </si>
  <si>
    <t>Biological scale: what cellular and molecular impacts are relevant to individual and population health (chain of events) (gene biomarkers can be used in monitoring studies)</t>
  </si>
  <si>
    <t>This is an active area of research related to biomarkers and Adverse Outcome Pathways. Ruth Sofield and colleagues are moving this forward. We are applying the results.</t>
  </si>
  <si>
    <t xml:space="preserve">Using heart as system for measuring impacts (mechanism) </t>
  </si>
  <si>
    <t>Jen McIntyre and others look at cardiovascular development and function as an indicator of exposures and effects. Not clear what new they are asking for here.</t>
  </si>
  <si>
    <t xml:space="preserve">Looking to build atlas of normal heart function, to look for deviations </t>
  </si>
  <si>
    <t>"What type of research or resources would be needed to develop the genetic indicator of cardiotoxicity you described for the Puget Sound?”</t>
  </si>
  <si>
    <t>Use big data to identify genes that can be used for monitoring</t>
  </si>
  <si>
    <t>Can combine with other biomarker/AOP/NAMs questions and suggestions. There is work going on here.</t>
  </si>
  <si>
    <t>Toxicity</t>
  </si>
  <si>
    <t>Are there gaps in current chemical hazard assessments for priority toxics?</t>
  </si>
  <si>
    <t>Chemical prioritization (CECs)
Human health</t>
  </si>
  <si>
    <t>Identify one or more priority CEC or legacy contaminant for which there is a datagap in our understanding and conduct an ecological effects characterization analysis that will provide quality data on the human health impacts in relation to aquatic life impacts and toxicity endpoints.</t>
  </si>
  <si>
    <t>Too general?</t>
  </si>
  <si>
    <t>Red flag (PCBs)
Red flag (6PPD-Q)</t>
  </si>
  <si>
    <t>NOAA is working on establishing and ORCA cell line.</t>
  </si>
  <si>
    <t>"Do current production PCBs (e.g., PCB-11) have any ecological impacts? What are effects levels?"
"What are the PCB metabolism rates in different species?"
"What are the ecotoxicological impacts of CECs on biota?"</t>
  </si>
  <si>
    <t>"Do current production PCBs (e.g., PCB-11) have any ecological impacts? What are effects levels?"
"What are the PCB metabolism rates in different species?"
"What are the ecotoxicological impacts of CECs on biota?"
"What is the temporal variation of the toxics burden for each species?"
"What is the spatial variation of the toxics burden for each species?"</t>
  </si>
  <si>
    <t>5/6</t>
  </si>
  <si>
    <t>WDOH has a high consumer scenario, but this probably does not refelect the highest consuming populations</t>
  </si>
  <si>
    <t xml:space="preserve">I believe the very low state PCB water quality standard was derived for a subsistence fishing population. EPA had to step in to make this happen. </t>
  </si>
  <si>
    <t>Related to "Are the vital sign threshold values protective of human and ecosystem health?"</t>
  </si>
  <si>
    <t>129/130</t>
  </si>
  <si>
    <t>Metals/human health</t>
  </si>
  <si>
    <t>131/132</t>
  </si>
  <si>
    <t>Air pollution</t>
  </si>
  <si>
    <t>I wasn't sure what this statement was referring to on the presentation slide. Is this potentially relevant?</t>
  </si>
  <si>
    <t>Is air deposition an important pathway for surfaces --&gt; stormwater runoff?</t>
  </si>
  <si>
    <t>What sources of toxic exposure from indoor air pose the greatest risk for human health and transport of toxics to surface waters?</t>
  </si>
  <si>
    <t>GUM uncertainty gets at part, but not all, of this: "What is the transfer of compounds from indoor sources to the outdoor environment?"</t>
  </si>
  <si>
    <t>Combine with 108</t>
  </si>
  <si>
    <t xml:space="preserve">Why are we ruling out this question? </t>
  </si>
  <si>
    <t>Action</t>
  </si>
  <si>
    <t>Yellow flag (PAHs)
Red flag (6PPD-Q)</t>
  </si>
  <si>
    <t>Where are the geographic priorities for stormwater retrofits necessary to intercept road-derived toxics (6ppd, PAHs, etc) to protect salmonid populations in Puget Sound (i.e. coho and chinook), especially important prey populations for SRKW.</t>
  </si>
  <si>
    <t xml:space="preserve">I think Ecology may already be doing some work on this? </t>
  </si>
  <si>
    <t>Could be a question here. And several groups are trying to develop a framework for doing this. So it is being addressed.</t>
  </si>
  <si>
    <t>"What are the priority compounds in stormwater?"</t>
  </si>
  <si>
    <t>Translate into a question associated with multiple stressors, including chemical exposures and temperature.</t>
  </si>
  <si>
    <t>"What are climate change-related impacts to Puget Sound circulation and associate impacts on contaminants in biota?"</t>
  </si>
  <si>
    <t>There is a general priority uncertainty related to identifying priority chemicals in stormwater. So These could be combined.</t>
  </si>
  <si>
    <t>Combine 234 and 235</t>
  </si>
  <si>
    <t>GUM 231, 234, 236, 237, 241, 242, 245, 246(?), 248, 249(?), 255, 257, 263(?), 264, 267, 269, 270, 271(?), 280, 281</t>
  </si>
  <si>
    <t>Understand PS "stormwater threats"</t>
  </si>
  <si>
    <t>"What are the PDBE concentrations in stormwater?"
"What are the priority compounds in stormwater?"</t>
  </si>
  <si>
    <t>I think this is consisting with previous uncertainties highlighting the need to identify priority chemicals in stormwater.</t>
  </si>
  <si>
    <t>Translate - permit effectiveness</t>
  </si>
  <si>
    <t>Wastewater treatment infrastructure</t>
  </si>
  <si>
    <t>Yellow flag (PBDEs)
Yellow flag (EDCs)</t>
  </si>
  <si>
    <t>What can be done to accelerate adoption of toxics and nutrient removal from wastewater loads?</t>
  </si>
  <si>
    <t>Yellow flag (PBDEs)
Yellow flag (CECs)
Yellow flag (reproductive impact chemicals)</t>
  </si>
  <si>
    <t>"Explore how industrial WW pre-treatment standards and practice can be improved to reduce toxic and nutrient burdens on municipal wastewater (e.g., including PFAS influent monitoring and source tracing requirements to identify contributing industries for those with delegated pretreatment programs)."</t>
  </si>
  <si>
    <t>Translate - effecriveness of upstream source control</t>
  </si>
  <si>
    <t>What are the barriers for the creation of an industrial wastewater pretreatment program to address CECs and priority toxics?</t>
  </si>
  <si>
    <t xml:space="preserve">"Identify regions that could benefit from the implementation of distributed wastewater systems and examine potential barriers to implementation." </t>
  </si>
  <si>
    <t>"Develop guidance for incorporating natural wetlands into WWTPs to meet new and expected toxics and nutrient reduction requirements, including: key considerations for design to construction, effectiveness and range of expected reductions, O&amp;M needs for these types of facilities, and barriers to successful implementation"</t>
  </si>
  <si>
    <t>There is literature on removals from engineered wetlands. I am not sure there is any application from wastewater to natural wetlands</t>
  </si>
  <si>
    <t>"Develop guidance for local WWTP's to evaluate options for reclaimed water as a potential strategy to meet nutrient and toxics reduction goals, including: characteristics of WWTPs that make for good RW candidates, treatment and RW infrastructure upgrades, identification of suitable areas for groundwater recharge, and potential challenges and barriers (including instream flow concerns and pollutant loading)"</t>
  </si>
  <si>
    <t>"Research emerging technologies to foster a sustainable market for biosolids and nutrient recovery, identifying and addressing profitability barriers."</t>
  </si>
  <si>
    <t>Related to: "Are PCBs present in biosolids?  If so do they present a risk of recontamination due to leaching?" and "What chemicals concentrate in biosolids?"</t>
  </si>
  <si>
    <t>What are the costs and comparative benefits of removing CECs and other priority toxics through WWTP as opposed to upstream source control?</t>
  </si>
  <si>
    <t>Stormwater treatment</t>
  </si>
  <si>
    <t>Translate - effectiveness of SW treatment infrastructure. There is a lot of literature on this,</t>
  </si>
  <si>
    <t>"Are PCBs present in biosolids? If so do they present a risk of recontamination due to leaching?"
"Is stormwater treatment effective in removing all chemicals of concern?"
"What is the effectiveness of stormwater BMPs at removing PBDEs?"
"What chemicals concentrate in biosolids?"</t>
  </si>
  <si>
    <t>Pathways (Stormwater and Wastewater)
6PPD-Q and Tire Wear Particles</t>
  </si>
  <si>
    <t>"Are PCBs present in biosolids? If so do they present a risk of recontamination due to leaching?"
"What is the effectiveness of stormwater BMPs at removing PBDEs?"
"What chemicals concentrate in biosolids?"
"Is stormwater treatment effective in removing all chemicals of concern?"</t>
  </si>
  <si>
    <t>"What is the effectiveness of street sweeping programs?"
"Are PCBs present in biosolids? If so do they present a risk of recontamination due to leaching?"
"What is the effectiveness of education and training campaigns for stormwater management?"
"Is stormwater treatment effective in removing all chemicals of concern?"
"Stormline cleaning - where should the solids be disposed? Is disposal effective?"
"What is the effectiveness of stormwater BMPs at removing PBDEs?"
"What chemicals concentrate in biosolids?"</t>
  </si>
  <si>
    <t>Understand green infrastructure</t>
  </si>
  <si>
    <t>Duplicate question with 241-243.</t>
  </si>
  <si>
    <t>"Is stormwater treatment effective in removing all chemicals of concern?"
"What is the effectiveness of stormwater BMPs at removing PBDEs?"</t>
  </si>
  <si>
    <t>What is the effectiveness of innovative GSI?</t>
  </si>
  <si>
    <t>Translate - effectiveness and mechanisms of SW treatment infrastructure.</t>
  </si>
  <si>
    <t>Translate - effectiveness of SW treatment infrastructure.</t>
  </si>
  <si>
    <t>Research on stormwater biofiltration</t>
  </si>
  <si>
    <t>Toxics + other impacts</t>
  </si>
  <si>
    <t>What is the impact of toxics on species in combination/comparison to other stressors?</t>
  </si>
  <si>
    <t>Would have to translate this into something like relative effects/impacts of multiple stressors.</t>
  </si>
  <si>
    <t>Perhaps combine 238, 239, and 240 (239 is specifically about certain fish; 240 might be specific to coho and steelhead, but not sure)</t>
  </si>
  <si>
    <t>"What are climate change-related impacts to Puget Sound circulation and associate impacts on contaminants in biota?"
"Is there spatial variation in bioaccumulation patterns?"
"What is the temporal variation of the toxics burden for each species?"
"What is the spatial variation of the toxics burden for each species?"</t>
  </si>
  <si>
    <t>"What are the cumulative effects of pharmaceuticals, CECs, and legacy contaminants (PCBs, PAHs, PBDEs, etc.) exposures on fish in Puget Sound?"
"Do current production PCBs (e.g., PCB-11) have any ecological impacts? What are effects levels?"
"What do herring eat, spring and winter?
What do we know about the movement and migration of herring? And what does this say about the sources?"
"What are climate change-related impacts to Puget Sound circulation and associate impacts on contaminants in biota?"
"What are the ecotoxicological impacts of CECs on biota?"
"What is the temporal variation of the toxics burden for each species?"
"What is the spatial variation of the toxics burden for each species?"</t>
  </si>
  <si>
    <t xml:space="preserve">Looking for ways to detect multiple habitat stressors (lots of chemicals, but also not all chemicals: Stressors: 6PPD, PAHs, surface water temps) </t>
  </si>
  <si>
    <t>"What are climate change-related impacts to Puget Sound circulation and associate impacts on contaminants in biota?"
"What are the cumulative effects of pharmaceuticals, CECs, and legacy contaminants (PCBs, PAHs, PBDEs, etc.) exposures on fish in Puget Sound?"</t>
  </si>
  <si>
    <t>Regulations</t>
  </si>
  <si>
    <t>123/124</t>
  </si>
  <si>
    <t>Suggest a more nuanced question. The limitations are already pretty wel understood.</t>
  </si>
  <si>
    <t>Is there a more nuanced question about policy barriers here?</t>
  </si>
  <si>
    <t>Environmental justice</t>
  </si>
  <si>
    <t>What is being done to identify, track, and remediate legacy PCB transformers</t>
  </si>
  <si>
    <t>A GUM uncertainty gets at part of this: "Are there inventories for cresote pilings (DNR) or legacy PCB-containing electircal equipment?"</t>
  </si>
  <si>
    <t>Monitoring</t>
  </si>
  <si>
    <t xml:space="preserve">Related to: "What is the scale of loadings via groundwater? 
Groundwater uncertainty: With the exception of cadmium and PAHs, levels from groundwater were thought to be lower than other pathways—however, data was limited for some contaminants (PCBs and PBDEs in groundwater were not analyzed.), and the groundwater loading values are uncertain."  </t>
  </si>
  <si>
    <t>Yellow flag (PBDEs)
Yellow flag (PAHs)</t>
  </si>
  <si>
    <t>Maybe applicable - but would need to be more focused on a particular and meaningful chemical. There is a lot of info out there. What is the question??</t>
  </si>
  <si>
    <t>Related to: "What are the primary individual sources of PAHs to the urban bays?" and "What are the PDBE concentrations in stormwater?"
"What are the primary and local sources/loadings/pathways to Puget Sound that can be addressed with focused cleanup or management programs?"
"What are the priority compounds in stormwater?"
"What is the temporal variation of the toxics burden for each species?"
"What is the spatial variation of the toxics burden for each species?"
"Is there spatial variation in bioaccumulation patterns?"</t>
  </si>
  <si>
    <t>Urban runoff mortality syndrome</t>
  </si>
  <si>
    <t>6PPD-Q and Tire Wear Particles</t>
  </si>
  <si>
    <t>known</t>
  </si>
  <si>
    <t>Chemical prioritization (CECs)
Pathways (Stormwater and Wastewater)</t>
  </si>
  <si>
    <t>6PPD-Q research and monitoring methodologies</t>
  </si>
  <si>
    <t>6PPD/6PPD-Q</t>
  </si>
  <si>
    <t xml:space="preserve">Working on 6ppd-q, but no operational indicators yet </t>
  </si>
  <si>
    <t>6PPD-Q beyond Puget Sound</t>
  </si>
  <si>
    <t>6PPD-Q formation</t>
  </si>
  <si>
    <t>Y</t>
  </si>
  <si>
    <t>There does not seem to be a rate limitation of occurrence in streams.</t>
  </si>
  <si>
    <t>Why are we unsure about whether to include this question? Will it depend on conversation with Ed? See question 328</t>
  </si>
  <si>
    <t xml:space="preserve">325, 49, and 328 are all about formation, but I wonder if we should keep 325 separate from 49 and 328 because they seem interested in different media? </t>
  </si>
  <si>
    <t>Perhaps this research need validates the relevance of question 49?</t>
  </si>
  <si>
    <t>What is the mass load of 6PPD-Q, 6PPD, and additional TWP chemicals in different tires and parts of tires?</t>
  </si>
  <si>
    <t>Combine 355 and 440 (440 is broader in scope)</t>
  </si>
  <si>
    <t xml:space="preserve">Ecology is funding outside groups to study this. </t>
  </si>
  <si>
    <t>6PPD-Q from other sources</t>
  </si>
  <si>
    <t>Could 6PPD-Q be found in non-car tires?</t>
  </si>
  <si>
    <t>Combine 58 and 77/78</t>
  </si>
  <si>
    <t>77/78</t>
  </si>
  <si>
    <t>What is the mass load of 6PPD-Q and 6PPD in different tire rubber sources?</t>
  </si>
  <si>
    <t>Combine 326, 360, 498, 530</t>
  </si>
  <si>
    <t xml:space="preserve">What is the time duration of 6PPD-Q leaching from tire particles, or tire rubber generally, and how do environmental parameters impact this? </t>
  </si>
  <si>
    <t>Combine 274, 357, 345, 264</t>
  </si>
  <si>
    <t>What is the time duration of 6PPD-Q leaching from different tire rubber sources?</t>
  </si>
  <si>
    <t>Combine 329, 361, 51 (maybe?), 266, 63, 56, 305, 363, 365, and 504</t>
  </si>
  <si>
    <t>Combine 329, 361, 51 (maybe?), 266, 63, 56, 305, 363, 365, and 504
Why are we unsure about whether to include this question? Will it depend on conversation with Ed?
Am I correct that this could be merged with 329 and 361?</t>
  </si>
  <si>
    <t>High priority to understand persistence, fate, transport, occurrence</t>
  </si>
  <si>
    <t>Repeat</t>
  </si>
  <si>
    <t>King County have done some work. May have not included 6ppdq at that time.</t>
  </si>
  <si>
    <t xml:space="preserve">Combine 329, 361, 51 (maybe?), 266, 63, 56, 305, 363, 365, and 504.
Perhaps this question validates the relevance of a consolidated question on this topic. </t>
  </si>
  <si>
    <t>"Have you looked into tire disposal/recycling sites in WA, where are these? does 6PPDQ get released from these sources? or only from abrasion?" (pg. 6)</t>
  </si>
  <si>
    <t>Are there sources other than tires that may release 6PPD-Q?</t>
  </si>
  <si>
    <t>59/60</t>
  </si>
  <si>
    <t>Combine 59/60, 93, 303, 542</t>
  </si>
  <si>
    <t>y</t>
  </si>
  <si>
    <t>Combine 59/60, 93, 303, 542.
Why are we unsure about whether to include this question? Will it depend on conversation with Ed?</t>
  </si>
  <si>
    <t xml:space="preserve">Does 6PPD-Q leach from tires in water bodies? How does this impact the nearby organisms? </t>
  </si>
  <si>
    <t>Combine 76, 251, and 508</t>
  </si>
  <si>
    <t>What is the diffusivity of 6PPD and 6PPDQ in tire rubber generally, and specifically from different tire rubber sources (see original question for examples)?</t>
  </si>
  <si>
    <t>Combine 327 and 362</t>
  </si>
  <si>
    <t>6PPD-Q fate and transport (environment)</t>
  </si>
  <si>
    <t xml:space="preserve">What is the fate and transport of 6PPD/6PPD-Q (generally)? </t>
  </si>
  <si>
    <t>Combine 412, 415, 425</t>
  </si>
  <si>
    <t>What is the fate and transport of 6PPD/6PPD-Q in marine and estuarine water bodies?</t>
  </si>
  <si>
    <t>What is the fate and transport of 6PPD/6PPD-Q in other media?</t>
  </si>
  <si>
    <t>276 and 304 are duplicates from within the same document
Combine 276, 304, 379, 50, 252, 531</t>
  </si>
  <si>
    <t>Combine 276, 304, 379, 50, 252, 531</t>
  </si>
  <si>
    <t>Combine 276, 304, 379, 50, 252, 531
Why are we unsure about whether to include this question? Will it depend on conversation with Ed?
Am I correct to merge this question with 276, 304, and 379?</t>
  </si>
  <si>
    <t xml:space="preserve">Will 6PPD-Q move to groundwater? </t>
  </si>
  <si>
    <t>Combine 255, 258, 513, and 528</t>
  </si>
  <si>
    <t xml:space="preserve">6PPD-Q is not expected to move to groundwater, but there have not yet been any studies to answer this. Specifically identified as a question that universities could be particularly poised to address. </t>
  </si>
  <si>
    <t>What is 6PPD-Q's fate and transport in wastewater?</t>
  </si>
  <si>
    <t>Combine 420 and 427</t>
  </si>
  <si>
    <t>6PPD-Q partitioning</t>
  </si>
  <si>
    <t>Combine 330, 376, 321, and 334?</t>
  </si>
  <si>
    <t>Combine 330, 376, 321, and 334?
There is another question above about partitioning. Should these be combined or are they different?</t>
  </si>
  <si>
    <t xml:space="preserve">In what form are 6PPD and 6PPD-Q mainly transported? </t>
  </si>
  <si>
    <t>Combine 331, 374, 261, and 337</t>
  </si>
  <si>
    <t>What is the solubility of 6PPD-Q, and how is this affected by other environmental factors (see original question for examples)?</t>
  </si>
  <si>
    <t>Combine 320, 322, and 369</t>
  </si>
  <si>
    <t>How do factors (including spatial, temporal, and meteorological) impact fate and transport of 6PPD/6PPD-Q?</t>
  </si>
  <si>
    <t>Combine 265, 80 (?), 271, 536, 556</t>
  </si>
  <si>
    <t>Respondent did provide an answer to this question. Is this still an uncertainty?
If it is, combine 265, 80 (?), 271, 536, 556</t>
  </si>
  <si>
    <t xml:space="preserve">What is the half-life of 6PPD-Q, and how is this affected by environmental factors? </t>
  </si>
  <si>
    <t>Why are we unsure about whether to include this question? Will it depend on conversation with Ed?
Should this question be combined with 48, 82, 259, 275, 298, 323, and 370?</t>
  </si>
  <si>
    <t>There is growing literature on fate. Ed might have data.</t>
  </si>
  <si>
    <t>Combine 82, 259, 275, 298, 323, and 370</t>
  </si>
  <si>
    <t>What are the dynamics of 6PPD/6PPD-Q chemical reactions?</t>
  </si>
  <si>
    <t>Combine 324, 372, 375</t>
  </si>
  <si>
    <t>6PPD-Q distribution</t>
  </si>
  <si>
    <t>Combine 518, 519, 520, 521, 527, 546</t>
  </si>
  <si>
    <t>Is, and to what extent is, 6PPD a problem in areas important to the Nooksack Indian Tribe?</t>
  </si>
  <si>
    <t>What is the spatial distribution of 6PPD-Q in the environment (multiple media)?</t>
  </si>
  <si>
    <t>There is a lot of regional and national data.</t>
  </si>
  <si>
    <t>Combine 52, 305, 344, 381, 510, 522?</t>
  </si>
  <si>
    <t>Perhaps this question validates the relevance of (and should be combined with) question 52
Combine 52, 305, 344, 381, 510, 522?</t>
  </si>
  <si>
    <t>How does urban/suburban/rural land use affect the distribution of 6PPD-Q in the environment?</t>
  </si>
  <si>
    <t>Combine 277, 296, 386, and 525</t>
  </si>
  <si>
    <t>How do physical environmental factors affect the distribution of 6PPD-Q in water bodies?</t>
  </si>
  <si>
    <t>Why are we unsure about whether to include this question? Will it depend on conversation with Ed?
Combine 73, 74, 295, 552?</t>
  </si>
  <si>
    <t>Combine 73, 74, 295, 552?</t>
  </si>
  <si>
    <t>What is the temporal/meteorological distribution of 6PPD-Q?</t>
  </si>
  <si>
    <t>Combine 53, 105, 71, 382, 256, 523?</t>
  </si>
  <si>
    <t>Lack of “trends” data for 6PPD-Q (or tire runoff and coho mortality more broadly)</t>
  </si>
  <si>
    <t>Why are we unsure about whether to include this question? Will it depend on conversation with Ed?
Combine 53, 105, 71, 382, 256, 523?</t>
  </si>
  <si>
    <t>Ed has data, Might already be published.</t>
  </si>
  <si>
    <t>Storm event sampling on a local level</t>
  </si>
  <si>
    <t xml:space="preserve">An existing research gap is storm event sampling on a local level. Ecology wants to oversee the monitoring of this so that data is standardized across the local jurisdictions that conduct sampling. In addition to status and trends monitoring through SAM, need "chasing storms for data". Rhea expressed that it is hard to know which permittees are still doing their own monitoring rather than buying into SAM. </t>
  </si>
  <si>
    <t>What are the effects of land/traffic on the environmental distribution of 6PPD-Q?</t>
  </si>
  <si>
    <t>KC are doing work trying to predict contaminant occurrence based on a number of factors, including traffic density. I think this addresses the spirit og this question.</t>
  </si>
  <si>
    <t>Combine 81, 95, 260, 278, 297, 539, 540, 306, 307</t>
  </si>
  <si>
    <t>See comment about KC predictive modelling efforts.</t>
  </si>
  <si>
    <t xml:space="preserve">Combine 81, 95, 260, 278, 297, 539, 540, 306, 307.
Perhaps this question validates the relevance of a consolidated question on this topic. </t>
  </si>
  <si>
    <t>6PPD-Q distribution: locations for mitigation</t>
  </si>
  <si>
    <t>What locations should be prioritized for 6PPD-Q mitigation actions?</t>
  </si>
  <si>
    <t>Combine 400, 353, 347, 547, 284, 537, 383, 285, 286, 287, 288, 348?</t>
  </si>
  <si>
    <t>6PPD-Q species sensitivity</t>
  </si>
  <si>
    <t>How sensitive are various species and life stages to 6PPD-Q, and what are the impacts to these species?</t>
  </si>
  <si>
    <t>There is a lot of work going on with this. I do not necessarily know if it is answered but know a lot now.</t>
  </si>
  <si>
    <t>Combine 41, 62a, 308, 70, 106, 292, 390, 441, 459, 282, 411, 424, 485, 486</t>
  </si>
  <si>
    <t>Important to know how toxicity affects different species, because it informs what habitats to focus on</t>
  </si>
  <si>
    <t>62a</t>
  </si>
  <si>
    <t xml:space="preserve">Important to know how toxicity affects different species, because it informs what habitats to focus on and would help us understand if we need additional indicator species. Specifically, we don't know impacts of 6PPD-Q on estuary species. </t>
  </si>
  <si>
    <t xml:space="preserve">Little data on species other than Chinook, sockeye, chum, and coho </t>
  </si>
  <si>
    <t>Combine with other species sensitivities questions.</t>
  </si>
  <si>
    <t>How does 6PPD-Q affect human health?</t>
  </si>
  <si>
    <t>Combine 84, 257, 389, 490, 515</t>
  </si>
  <si>
    <t>Human health impacts of 6PPD-q</t>
  </si>
  <si>
    <t xml:space="preserve">Rhea noted that there are many studies currently being done on mice, and there is a need to track this area of research. Human health impacts of 6PPD-Q are still unknown. Specifically mentioned as an example of research area that universities could be particularly poised to address. </t>
  </si>
  <si>
    <t>Why is there variation in species sensitivity to 6PPD-Q?</t>
  </si>
  <si>
    <t>Species sensitivities is a better question.</t>
  </si>
  <si>
    <t>Combine 54, 512, 55, 246, 309</t>
  </si>
  <si>
    <t>Why are we ruling out this question? Do we know the answer now?
Combine 54, 512, 55, 246, 309</t>
  </si>
  <si>
    <t>Duplicate question with multiple questions . Consider merging with 54 and 55, but may also be related to questions about MOA.
Combine 54, 512, 55, 246, 309</t>
  </si>
  <si>
    <t>Perhaps this research need validates a consolidated question on this topic. 
Combine 54, 512, 55, 246, 309</t>
  </si>
  <si>
    <t>Combine 429, 433, 491, 69, 511</t>
  </si>
  <si>
    <t>I have seen at least one publication on accumulation of 6ppd.</t>
  </si>
  <si>
    <t>6PPD-Q fate and transport (biota)</t>
  </si>
  <si>
    <t>6PPD toxicity</t>
  </si>
  <si>
    <t>6PPD-Q toxicity</t>
  </si>
  <si>
    <t>Combine 393, 426, 431</t>
  </si>
  <si>
    <t>6PPD-Q MOA</t>
  </si>
  <si>
    <t>What is the mode of action for 6PPD-Q toxicity?</t>
  </si>
  <si>
    <t>Perhaps this research need validates a consolidated question on this topic
Combine 311, 42, 62b, 482, 484, 65, 532, 559</t>
  </si>
  <si>
    <t>Why are we unsure about whether to include this question? Will it depend on conversation with Ed? See question 311.
Combine 311, 42, 62b, 482, 484, 65, 532, 559</t>
  </si>
  <si>
    <t>62b</t>
  </si>
  <si>
    <t>Am I correct to combine this question with 42 and 65 (and 311, 484, 484, 532, and 559)?</t>
  </si>
  <si>
    <t>Combine 311, 42, 62b, 482, 484, 65, 532, 559</t>
  </si>
  <si>
    <t>6PPD-Q MOA (?)</t>
  </si>
  <si>
    <t>67/68</t>
  </si>
  <si>
    <t>Could this be merged into the consolidated question for 311, 42, 62b, 482, 484, 65, 532, and 559?</t>
  </si>
  <si>
    <t>6PPD-Q sublethal impacts</t>
  </si>
  <si>
    <t>What are the sublethal impacts of 6PPD-Q?</t>
  </si>
  <si>
    <t>Combine 44 and 62c, 245, 312, 394, 397, 487, 488</t>
  </si>
  <si>
    <t>62c</t>
  </si>
  <si>
    <t xml:space="preserve">Combine 44 and 62c, 245, 312, 394, 397, 487, 488. Perhaps this research need validates the relevance of a consolidated question on this topic. </t>
  </si>
  <si>
    <t>6PPD-Q toxicity and sublethal impacts</t>
  </si>
  <si>
    <t>Additional toxicants related to 6PPD-Q</t>
  </si>
  <si>
    <t>Why are we unsure about whether to include this question? Will it depend on conversation with Ed?</t>
  </si>
  <si>
    <t>Do other chemicals with a similar function to 6PPD produce additional chemicals similar to 6PPD-Q?</t>
  </si>
  <si>
    <t>Combine 458, 371, 75</t>
  </si>
  <si>
    <t>Ed is interested. Similar questions are listed above</t>
  </si>
  <si>
    <t>Are there other transformation products of concern from tires?</t>
  </si>
  <si>
    <t>Combine 281, 543</t>
  </si>
  <si>
    <t>What other chemicals does 6PPD generate?</t>
  </si>
  <si>
    <t>Ed is focusing on this. And I am putting a Y in the 6ppdq-related questions just to differentiate in case you want to do some sorting.</t>
  </si>
  <si>
    <t>Combine 40, 373</t>
  </si>
  <si>
    <t>Point of question seems to be - what are other priority chemcials in stormwater. Already in GUM, I think.</t>
  </si>
  <si>
    <t>My take is that treatment of road runoff has been a priority (e.g., PAHs) but discovery of 6PPD-q has made it the priority.</t>
  </si>
  <si>
    <t xml:space="preserve">I would argue that there is another uncertainty in this, beyond just what are the priority chemicals. Perhaps: How important is GSI vs. Source control for addressing the multiple toxics in Puget Sound? </t>
  </si>
  <si>
    <t>6PPD-Q mitigation</t>
  </si>
  <si>
    <t>What are the economic impacts, costs, and risks due to 6PPD?</t>
  </si>
  <si>
    <t>What capacity does existing infrastructure have for removing 6PPD/6PPD-Q?</t>
  </si>
  <si>
    <t>We have some data that suggests that it is largely repoved from WWTP systems. There is a study r two, as well.</t>
  </si>
  <si>
    <t>Combine 83, 92, 492, 493, 538</t>
  </si>
  <si>
    <t xml:space="preserve">Generally discussed Ecology's investment in stormwater retrofit work. </t>
  </si>
  <si>
    <t>One of many questions on treatment effectiveness. Can/should combine these into some overall entry</t>
  </si>
  <si>
    <t>What is the effectiveness of "source control" approaches to removal or mitigation of 6PPD/6PPD-Q?</t>
  </si>
  <si>
    <t>Combine 263, 269, 315, 405, 416, 541</t>
  </si>
  <si>
    <t>I am not sure if these three questions are connected or separate (i.e., are the second two questions referring only to source control or to broader mitigation efforts?). 
Combine 263, 269, 315, 405, 416, 541</t>
  </si>
  <si>
    <t>Characterize 6PPD/6PPD-Q sorption</t>
  </si>
  <si>
    <t>Combine 332, 333, 399</t>
  </si>
  <si>
    <t>What is the effectiveness of various treatment/green infrastructure and flow control approaches to remove or mitigate 6PPD-Q?</t>
  </si>
  <si>
    <t>Fold this into one of the other consolidated 6PPD-Q mitigation questions. Combine 45, 267, 351, 350, 349, 88, 87, 86, 89, 85, 72, 91, 279, 280, 402, 409, 410, 414, 422, 417, 423, 401, 505</t>
  </si>
  <si>
    <t>Combine 45, 267, 351, 350, 349, 88, 87, 86, 89, 85, 72, 91, 279, 280, 402, 409, 410, 414, 422, 417, 423, 401, 505</t>
  </si>
  <si>
    <t>Effectiveness of treatment?</t>
  </si>
  <si>
    <t>This would also speak to needed maintenance frequency for treatment technologies</t>
  </si>
  <si>
    <t>How does bioretention for 6PPD-Q work?</t>
  </si>
  <si>
    <t>Combine 90 and 64. Keep as separate question from question on effectiveness, or combine?</t>
  </si>
  <si>
    <t xml:space="preserve">What is the fate of 6PPD-Q that is collected via bioretention? </t>
  </si>
  <si>
    <t>Combine 335, 336, 403, 404, 428</t>
  </si>
  <si>
    <t xml:space="preserve">What is the long term effectiveness of 6PPD-Q mitigation actions? </t>
  </si>
  <si>
    <t>Combine 407 and 378</t>
  </si>
  <si>
    <t>Combine 406 and 421</t>
  </si>
  <si>
    <t>Need for stormwater infrastructure data</t>
  </si>
  <si>
    <t>Combine 343, 346</t>
  </si>
  <si>
    <t>Could taxation be used to fund GSI?</t>
  </si>
  <si>
    <t>Will be looking into this for Toxics Infrastructure Fund Feasibility Study</t>
  </si>
  <si>
    <t>What are the most effective 6PPD-Q mitigation measures?</t>
  </si>
  <si>
    <t>Combine 408, 290, 289</t>
  </si>
  <si>
    <t>6PPD alternatives</t>
  </si>
  <si>
    <t>Are green alternatives to 6PPD available? (CAJ)</t>
  </si>
  <si>
    <t>Combine 46, 66, 79, 361, 368, 104, 102, 249, 434, 435, 436, 291</t>
  </si>
  <si>
    <t>Are green alteratives available?</t>
  </si>
  <si>
    <t>There are a lot of green chemistry- alternatives questions that could be combined into t GUM question.</t>
  </si>
  <si>
    <t>Ecology is tasked to produce an "alternatives assessment".</t>
  </si>
  <si>
    <t>Combine 396, 398, 496</t>
  </si>
  <si>
    <t>Combine 100 and 57</t>
  </si>
  <si>
    <t>468b</t>
  </si>
  <si>
    <t>468a</t>
  </si>
  <si>
    <t>6PPD-Q regulation</t>
  </si>
  <si>
    <t>6PPD history</t>
  </si>
  <si>
    <t>6PPD-Q: other impacts on coho</t>
  </si>
  <si>
    <t>6PPD-Q: other impacts on steelhead and coho</t>
  </si>
  <si>
    <t>6PPD-Q miscellaneous</t>
  </si>
  <si>
    <t>Tire chemicals</t>
  </si>
  <si>
    <t>Combine 283, 352</t>
  </si>
  <si>
    <t>What are all of the chemicals that make up tires (of different styles and brands)? How does this compare to other sources of road particles (e.g. brake pads, etc.)? (pp. 9, 54)</t>
  </si>
  <si>
    <t>Tire wear particles</t>
  </si>
  <si>
    <t>How much of PAHs, cationic metals, and heavy metals (and other chemicals) come from tires? (pp. 26, 27, 28, 55)</t>
  </si>
  <si>
    <t>Combine 364, 366, 61</t>
  </si>
  <si>
    <t>Tire wear particle generation</t>
  </si>
  <si>
    <t xml:space="preserve">Tire wear particles </t>
  </si>
  <si>
    <t>Tire wear particle fate and transport</t>
  </si>
  <si>
    <t>What is the fate and transport of tire wear particles (generally)?</t>
  </si>
  <si>
    <t>This seems to be broader than just 6PPD/6PPD-Q</t>
  </si>
  <si>
    <t>What is the fate and transport of TWP toxics?</t>
  </si>
  <si>
    <t>Tire wear particle distribution</t>
  </si>
  <si>
    <t>Paterson et al. (2024)</t>
  </si>
  <si>
    <t>Tire wear particle impacts</t>
  </si>
  <si>
    <t>Paterson et al. (2024) (generally)</t>
  </si>
  <si>
    <t>Tire wear particle mitigation</t>
  </si>
  <si>
    <t>How can TWP chemicals be reduced through disposal/reuse approaches?</t>
  </si>
  <si>
    <t>Combine 606, 318</t>
  </si>
  <si>
    <t>Microplastics: Identification and characterization</t>
  </si>
  <si>
    <t>Microplastics distribution</t>
  </si>
  <si>
    <t>What is the temporal/seasonal distribution of microplastics in Puget Sound?</t>
  </si>
  <si>
    <t>157a</t>
  </si>
  <si>
    <t>I think there might be value in a review (critical analysis??) of microplastic occurrence in Puget Sound. Data I have seen indicates that occurrence is low. I would suggest that be the first entry into ths issue.</t>
  </si>
  <si>
    <t>Combine 153, 154, 155, 157a</t>
  </si>
  <si>
    <t>Combine 153, 154, 155, 157a
Combine 155 and 156</t>
  </si>
  <si>
    <t>What is the spatial distribution of microplastics in Puget Sound?</t>
  </si>
  <si>
    <t>Combine 155 and 156</t>
  </si>
  <si>
    <t>Addressed generally in Iwanowicz et al. (2024)</t>
  </si>
  <si>
    <t>Microplastics sources</t>
  </si>
  <si>
    <t>What are the sources of microplastics to Puget Sound (textiles, aquaculture, others)?</t>
  </si>
  <si>
    <t>Addressed generally in Iwanowicz et al. (2024); Paterson et al. (2024) addressed for San Francisco Bay</t>
  </si>
  <si>
    <t>Microplastics toxicity</t>
  </si>
  <si>
    <t>Cotton toxicity?</t>
  </si>
  <si>
    <t>First part is addressed in Iwanowicz et al. (2024). Paterson et al. (2024)</t>
  </si>
  <si>
    <t>Addressed in Iwanowicz et al. (2024)
Paterson et al. (2024) (generally)</t>
  </si>
  <si>
    <t xml:space="preserve">Perhaps combine 166 and 168? </t>
  </si>
  <si>
    <t>What is toxicity of environmental microplastics? Does this change over time?</t>
  </si>
  <si>
    <t xml:space="preserve">I don't think there is enough context in the document to understand fully what this question is asking. </t>
  </si>
  <si>
    <t>Microplastics: impacts on organisms</t>
  </si>
  <si>
    <t xml:space="preserve">How do various characteristics (size, hardness, etc.) of microplastics affect corals (or other invertebrates, organisms) when ingested? </t>
  </si>
  <si>
    <t>Combine 171 and 172</t>
  </si>
  <si>
    <t>Could potentially be combined with 171 and 172 (weathering as another characteristic of microplastics), although 177 seems more general (any organism) than 171 and 172 (corals)</t>
  </si>
  <si>
    <t>Related to "What are toxics exposures related to presence/ingestion of microplastics?"</t>
  </si>
  <si>
    <t xml:space="preserve">Unclear whether this question refers to generations of marine organisms or humans. </t>
  </si>
  <si>
    <t>How do the impacts of microplastics on organisms compare to other stressors (including CECs)?</t>
  </si>
  <si>
    <t>What is relative toxicity of microplastics vs CECs? Can occurrence/impacts of microplastics be priortized in same way as CECs?</t>
  </si>
  <si>
    <t>Merge 26 and 178</t>
  </si>
  <si>
    <t>Similar to (but more general than) question from 2021 Toxics Workshops about relative impacts of microplastics vs. CECs. Merge 26 and 178</t>
  </si>
  <si>
    <t>Microplastics: other</t>
  </si>
  <si>
    <t xml:space="preserve">Sounds like the person was asking about action to take based on some research findings about fiber characteristics and growth. Respondent acknowledged more research is needed, but I don't think if there is enough context to understand exactly what topic of research they are referring to. </t>
  </si>
  <si>
    <t>Microplastics and climate change</t>
  </si>
  <si>
    <t>Microplastics and human health</t>
  </si>
  <si>
    <t>Microplastics mitigation</t>
  </si>
  <si>
    <t>Somewhat addressed in Paterson et al. (2024)</t>
  </si>
  <si>
    <t>Granek (2024)</t>
  </si>
  <si>
    <t>How to improve and increase access to recycling programs?</t>
  </si>
  <si>
    <t>Combine 189, 190, 191, 192</t>
  </si>
  <si>
    <t>Reframe as "would it be possible to develop a bottle exchange program?" for consistency with other ideas.
Longer version: Suggest reframing to "would it be possible to develop a bottle exchange program?" for consistency with the other recycling program ideas in this group. These seem like action recommendations not uncertainties.</t>
  </si>
  <si>
    <t>Ask ATK?
Combine 189, 190, 191, 192</t>
  </si>
  <si>
    <t>Microplastics research field needs</t>
  </si>
  <si>
    <t>Standardization of microplastics methodologies and documentation</t>
  </si>
  <si>
    <t>Combine 199, 157b, 200, 201, 196, 204</t>
  </si>
  <si>
    <t xml:space="preserve">Granek (2024), Iwanowicz et al. (2024) (generally) </t>
  </si>
  <si>
    <t>157b</t>
  </si>
  <si>
    <t>Granek (2024), Paterson et al. (2024)</t>
  </si>
  <si>
    <t>Granek (2024), Iwanowicz et al. (2024), Paterson et al. (2024)</t>
  </si>
  <si>
    <t>Granek (2024), Iwanowicz et al. (2024)</t>
  </si>
  <si>
    <t>Granek (2024). Paterson et al. (2024)</t>
  </si>
  <si>
    <t>Analyze nanoplastics</t>
  </si>
  <si>
    <t>Granek (2024), Iwanowicz et al. (2024) (partially)</t>
  </si>
  <si>
    <t>Fish mortality</t>
  </si>
  <si>
    <t xml:space="preserve">May not be related to toxics. </t>
  </si>
  <si>
    <t>Related to: "What do herring eat, spring and winter? 
What do we know about the movement and migration of herring? And what does this say about the sources?"</t>
  </si>
  <si>
    <t>There are life cycle models for many systems.</t>
  </si>
  <si>
    <t>Red flag (PCBs)
Yellow flag (PBDEs)
Yellow flag (PAHs)
Yellow flag (CECs)
Red flag (6PPD-Q)</t>
  </si>
  <si>
    <t>Related to: "What are climate change-related impacts to Puget Sound circulation and associate impacts on contaminants in biota?"</t>
  </si>
  <si>
    <t>Research Sub-Theme</t>
  </si>
  <si>
    <t>CAJ new comment</t>
  </si>
  <si>
    <t>SLD Notes 8/7/2024-8/9/2024</t>
  </si>
  <si>
    <t>SLD Notes 8/13/2024 and 8/14/2024 from CAJ discussion</t>
  </si>
  <si>
    <t>Yes: IS?</t>
  </si>
  <si>
    <t>x</t>
  </si>
  <si>
    <t>The species that are the focus of WDFW work were pretty carefully selected to represent different parts of the food web and different potential exposure pathways. There is always room for extra species analysis (marine mammals)
2024.07.31 - this suggest adding new indicator species. I do not think this is necessary. It could be added as an uncertainty ("what are the effects of bioaccumulative compounds on other parts of the food web?") if we want feedback. But not sure it is necessary. Would be fine to delete.
Also, not clear as to your IS strategy recommendation.</t>
  </si>
  <si>
    <t>Why did CAJ flag this uncertainty with question marks?</t>
  </si>
  <si>
    <t>CAJ answered my original note. 
8/8/2024 update: Need to discuss Suggested Question and IS Strategy.</t>
  </si>
  <si>
    <t>Maybe put on a secondary list? 
Discussed uncertainty with CAJ</t>
  </si>
  <si>
    <t>Not sure this is an uncertainty</t>
  </si>
  <si>
    <t>Not an uncertainty</t>
  </si>
  <si>
    <t>Prioritization</t>
  </si>
  <si>
    <t>There are data on PFAS occurrence in water and biota. Data sets are increasing. Broad answer is yes they occurr. But mostly below levels that we think matter.
2024.07.31 - recommend deleting</t>
  </si>
  <si>
    <t xml:space="preserve">7/25/2024: If we know PFAS are present, then is this an uncertainty? </t>
  </si>
  <si>
    <t>Yes: Merged</t>
  </si>
  <si>
    <t>There is a lot of data/research on neonictinoids.
2024.07.31 - Ok to merge. See suggested question. We could maintain and ask for feedback from group.</t>
  </si>
  <si>
    <t>This uncertainty was raised by researcher themselves. Should this go in the GUM then?
CAJ - not in its current form. It is too vague. Caompare to the TIF strategy - Need research on CECs.
7/26/2024: If relevant, merge 112, 121, 122
So are these pesticides not considered CECs?</t>
  </si>
  <si>
    <t xml:space="preserve">CAJ responded to my original note (I still need confirmation about whether pesticides are CECs). </t>
  </si>
  <si>
    <t>Neonicotinoids not really a CEC, but they are a pesticide so tenuous relevance? We know things about these chemicals, but aren't doing much around here</t>
  </si>
  <si>
    <r>
      <rPr>
        <b/>
        <strike/>
        <sz val="11"/>
        <color theme="1"/>
        <rFont val="Calibri"/>
        <family val="2"/>
        <scheme val="minor"/>
      </rPr>
      <t>Are phthalates found in the following specific consumer products: playfields, plastic dumpster lids?</t>
    </r>
    <r>
      <rPr>
        <b/>
        <sz val="11"/>
        <color theme="1"/>
        <rFont val="Calibri"/>
        <family val="2"/>
        <scheme val="minor"/>
      </rPr>
      <t xml:space="preserve">
2024.07.31 - Do phthalates in consumer products contribute to loadings to the Puget Sound?
Are phthalates occurring at levels that affect organisms in Puget Sound? (answer for this is probably)</t>
    </r>
  </si>
  <si>
    <t>2024.07.31 - there has been a recent study on phthalates in consumer products. The question for TIF would be if these products lead to loadings to the environment. Ok to merge.</t>
  </si>
  <si>
    <t xml:space="preserve">CAJ answered my original note. </t>
  </si>
  <si>
    <t>Yes</t>
  </si>
  <si>
    <t>Do dioxins/furans impacts Puget Sound species or their consumers?</t>
  </si>
  <si>
    <t>Not sure what the list is- but they are still important.
2024.07.31 - dioxins and furans are not CECs. They are persistent legacy contaminants that are often handled with PCBs. So do not agree with IS Strategy.</t>
  </si>
  <si>
    <t xml:space="preserve">CAJ answered my original note. Updated IS Strategy column in response to CAJ's comment. </t>
  </si>
  <si>
    <t>To what extent do recycled products contain CECs?
What degradation chemicals are produced from CECs?</t>
  </si>
  <si>
    <t xml:space="preserve">Aimee made some suggestions, which sound to me less like research questions. Original uncertainty not actually an uncertainty, so I am crossing off. </t>
  </si>
  <si>
    <t>Effects</t>
  </si>
  <si>
    <t>Action recommendation - could check if it is sufficiently covered elsewhere. I think it is.
2024.07.31 - check to see if it is covered elsewhere. I think it is from an existing GUM priority.</t>
  </si>
  <si>
    <t>7/26/2024: To respond to CAJ: If this is addressed, then other uncertainties might be addressed too?</t>
  </si>
  <si>
    <t xml:space="preserve">GUM addresses, but is more general
8/8/2024 update: Decided for now not to merge with 222 and others because this one seems more specific. 
I think this uncertainty is duplicative with the GUM, but I want to make sure we aren't losing anything because the GUM uncertainty is more general. </t>
  </si>
  <si>
    <t xml:space="preserve">Discussed with CAJ. The details in this uncertainty are implicit in research on CECs question from the GUM. Therefore I will consider duplicative. </t>
  </si>
  <si>
    <t xml:space="preserve">Is there enough work to consider this answered? </t>
  </si>
  <si>
    <t xml:space="preserve">I am going to keep on Long-List even though there has been some work done, so as not to rule out prematurely. </t>
  </si>
  <si>
    <t>No: Not scientifically relevant</t>
  </si>
  <si>
    <t>Would we consider this a research need?</t>
  </si>
  <si>
    <t>Discussed with CAJ. This uncertainty is counterintuitive because priority chemicals don't have gaps, 621 captures the intent of the uncertainty. 
Therefore I am crossing off this uncertainty.</t>
  </si>
  <si>
    <t>Confirm GUM duplication with CAJ. Perhaps this is more specific than GUM uncertainty?</t>
  </si>
  <si>
    <t xml:space="preserve">Didn't discuss this uncertainty specifically with CAJ. He had indicated in comment that this might be duplicative, so I think this uncertainty is duplicated with the GUM uncertainty. </t>
  </si>
  <si>
    <t xml:space="preserve">Yes: IS? </t>
  </si>
  <si>
    <r>
      <t xml:space="preserve">What are the impacts on human health and aquatic life of legacy contaminants? </t>
    </r>
    <r>
      <rPr>
        <sz val="11"/>
        <color theme="1"/>
        <rFont val="Calibri"/>
        <family val="2"/>
        <scheme val="minor"/>
      </rPr>
      <t xml:space="preserve">[original uncertainty included CECs and legacy contaminants, but this question is already in the GUM for CECs] </t>
    </r>
  </si>
  <si>
    <t xml:space="preserve">As is, I don't think this is an uncertainty. But embedded in it is an uncertainty about human health effects which I don't think we already have captured in the GUM. Capture this? 
8/9/2024 update: I think we actually do have this uncertainty in the GUM already for CECs. The gap would be for legacy contaminants. I've proposed language on this in the Suggested Question. </t>
  </si>
  <si>
    <t xml:space="preserve">Discussed with CAJ. Add a note about why I focused on legacy contaminants. Could either not include, or could bring to group for discussion. Legacy chemicals are pretty much covered (understand enough for action)
Based on this, I am going to add to Long-List so as not to remove prematurely. I have added note to uncertainty about why I focused on legacy contaminants. </t>
  </si>
  <si>
    <t>"What is the relative risk of CECs to the ecosystem vs human health?"</t>
  </si>
  <si>
    <t>Chemical prioritization - effects
Human health</t>
  </si>
  <si>
    <t>Fillets are commonly sampled. And data can be/are used to estimate human exposures
2024.07.31 - recommend deleting</t>
  </si>
  <si>
    <t>What are the effects/increased risk of contaminant-related immunosuppression on Orca? (CAJ)</t>
  </si>
  <si>
    <t>NOAA is working on establishing and ORCA cell line.
2024.07.31 - the work has stalled out. Recommend converting to an uncertainty - what are the effects/increased risk of contaminant-related immunosupression on Orca?</t>
  </si>
  <si>
    <t xml:space="preserve">So if there is work going on in this area, how should we address? Add uncertainty and describe ongoing work? Or leave out because already on track to be addressed? </t>
  </si>
  <si>
    <t xml:space="preserve">GUM addresses, but is more general. CAJ answered my original note. </t>
  </si>
  <si>
    <t>NOAA is working on establishing and ORCA cell line.
2024.07.31 - maybe keep in. Work is not advancing.</t>
  </si>
  <si>
    <t>So if there is work going on in this area, how should we address? Add uncertainty and describe ongoing work? Or leave out because already on track to be addressed?</t>
  </si>
  <si>
    <t>CAJ answered my original note. Is there a distinction between 236 and 237 that we should capture?</t>
  </si>
  <si>
    <t xml:space="preserve">Discussed with CAJ. This uncertainty is about methods for dealing with the above uncertainty, both are research questions. 
Based on this, I am going to keep in both separately. </t>
  </si>
  <si>
    <r>
      <rPr>
        <b/>
        <strike/>
        <sz val="11"/>
        <color theme="1"/>
        <rFont val="Calibri"/>
        <family val="2"/>
        <scheme val="minor"/>
      </rPr>
      <t>What cellular and molecular impacts are relevant to individual and population health? Are there biomarkers of exposure to PAHs and other contaminants? Can these be developed?</t>
    </r>
    <r>
      <rPr>
        <b/>
        <sz val="11"/>
        <color theme="1"/>
        <rFont val="Calibri"/>
        <family val="2"/>
        <scheme val="minor"/>
      </rPr>
      <t xml:space="preserve">
What biomarkers (cellular, molecular, genetic) can be used to monitor effects of chemical exposure? </t>
    </r>
  </si>
  <si>
    <t>Even though Andy had indicated this should go to GUM separately from the other uncertainty, I've merged them together here. Confirm this is fine.</t>
  </si>
  <si>
    <t xml:space="preserve">Discussed with CAJ on 8/14/2024: Yes CAJ is fine with merging, he suggested new language for the Suggested Question. </t>
  </si>
  <si>
    <t xml:space="preserve">Should I add clarity to this uncertainty? </t>
  </si>
  <si>
    <t>I think we should move this to long list to be on the safe side. Discuss with CAJ.</t>
  </si>
  <si>
    <t>Didn't discuss with uncertainty with CAJ, so moving to Long-List to be on the safe side.</t>
  </si>
  <si>
    <t>CAJ marked with question marks. Why?</t>
  </si>
  <si>
    <t>My original note is answered.</t>
  </si>
  <si>
    <t>I don't need original note answered any more.</t>
  </si>
  <si>
    <t>2024.07.31 - I am not sure what they want to address. Maybe keep in for feedback from group.</t>
  </si>
  <si>
    <t>Cumulative effects</t>
  </si>
  <si>
    <r>
      <rPr>
        <b/>
        <strike/>
        <sz val="11"/>
        <color theme="1"/>
        <rFont val="Calibri"/>
        <family val="2"/>
        <scheme val="minor"/>
      </rPr>
      <t xml:space="preserve">To what extent does the combination of chemicals input to Puget Sound produce additional toxic compounds? </t>
    </r>
    <r>
      <rPr>
        <b/>
        <sz val="11"/>
        <color theme="1"/>
        <rFont val="Calibri"/>
        <family val="2"/>
        <scheme val="minor"/>
      </rPr>
      <t xml:space="preserve">
Do degradation products of mixtures increase overall toxicity to species? </t>
    </r>
  </si>
  <si>
    <t xml:space="preserve">Would a reworking of this uncertainty not be duplicative of the GUM uncertainty about cumulative impacts? I have attempted to write an alternative that is different from this GUM uncertainty. </t>
  </si>
  <si>
    <t xml:space="preserve">Discussed with CAJ on 8/14/2024. CAJ proposed new language in Suggested Question for an aspect not necessarily addressed by the existing GUM uncertainty. </t>
  </si>
  <si>
    <t>GUM addresses, but is more general (focusing on second question)</t>
  </si>
  <si>
    <t>Didn't discuss this uncertainty specifically with CAJ, but did talk about neonicotinoids being more specific than CECs generally. I'm going to keep in Long-List since more specific than the GUM (CAJ and I also talked about wanting to keep in uncertainties that are more specific than GUM uncertainties).</t>
  </si>
  <si>
    <t>What is the impact of toxics on species, including salmon, in combination/comparison to other stressors?
Relative and cumulative impacts?</t>
  </si>
  <si>
    <t>Would have to translate this into something like relative effects/impacts of multiple stressors.
2024.07.31 - ok to merge.</t>
  </si>
  <si>
    <t>Perhaps combine 238, 239, and 240 (239 is specifically about certain fish; 240 might be specific to coho and steelhead, but not sure)
7/26/2024: And combine with 233</t>
  </si>
  <si>
    <t>7/26/2024: Combine 238, 239, 240, 233</t>
  </si>
  <si>
    <t>Should we add any example stressors to the new language?</t>
  </si>
  <si>
    <t>Did not discuss with CAJ; I am going to leave uncertainty language as CAJ wrote it.</t>
  </si>
  <si>
    <t xml:space="preserve">7/25/2024: Maybe merge with the above?
7/26/2024: Merge 455 and 222. Or perhaps merge with 238, 239, 240, and 233? </t>
  </si>
  <si>
    <t>May need to rework to include context, assess whether addressed already by other uncertainties. 8/8/2024 update: Merged with others and added context. Still need to revisit?
8/9/2024 update: I will leave as is.</t>
  </si>
  <si>
    <t>Merge this into multiple stressor question
I originally had merged 222, 225, 226, and 454 into a single question: How do contaminants and pathogens affect the mortality of salmon? 
Now, based on discussion with CAJ I am merging all of these into the uncertainty about multiple stressors. I added salmon to the wording of the merged uncertainty.</t>
  </si>
  <si>
    <t>2024.07.31 - I would suggest incorporating these into GUM under salmonids. You could pull out a specific contaminantns-related uncertainty if you want. It could address 225, 226, and 454</t>
  </si>
  <si>
    <t>7/26/2024: Could there be a toxics element to this uncertainty?</t>
  </si>
  <si>
    <t>I originally had merged 222, 225, 226, and 454 into a single question: How do contaminants and pathogens affect the mortality of salmon? 
Now, based on discussion with CAJ I am merging all of these into the uncertainty about multiple stressors. I added salmon to the wording of the merged uncertainty.</t>
  </si>
  <si>
    <t>2024.07.31 - I would suggest incorporating these into GUM under salmonids.</t>
  </si>
  <si>
    <t>CAJ answered my original note.</t>
  </si>
  <si>
    <t>CAJ marked this as not relevant to include. Is this because it is not specific to contaminants? (Tribes, 2017, p. 5)</t>
  </si>
  <si>
    <t>What are impacts of stormwater runoff on Puget Sound species?</t>
  </si>
  <si>
    <t>7/26/2024: Combine 313, 448, 232, 234, 235</t>
  </si>
  <si>
    <t>7/25/2024: Merge with the other batch of stormwater questions
7/26/2024: Combine 313, 448, 232, 234, 235</t>
  </si>
  <si>
    <t>2024.07.31 - need to clarify the point. What are the impacts of untreated runoff on Puget Sound species?
Also, this might be related to hot spot strategy as stormwater would be a primary pathway.</t>
  </si>
  <si>
    <t xml:space="preserve">7/26/2024: Combine 313, 448, 232, 234, 235
Also, CAJ marked with question marks. Why? </t>
  </si>
  <si>
    <t xml:space="preserve">Didn't discuss this with CAJ, but am including uncertainty as part of merged uncertainty. </t>
  </si>
  <si>
    <t>Combine 234 and 235
7/26/2024: And combine with 313, 448, 232</t>
  </si>
  <si>
    <t>Priority chemicals in pathway</t>
  </si>
  <si>
    <t>I am indicating that this is being merged with other stormwater uncertainties but also it is in some way duplicative with uncertainties in the GUM. Actually, should this be merged?</t>
  </si>
  <si>
    <t>Discussed this uncertainty with CAJ. Thinks that this should be its own question. The 6PPD-Q part is duplication with what is on our 6PPD-Q list, but the rest can be split out into its own question (the part other than what is about "impacts")</t>
  </si>
  <si>
    <t>2024.07.31 - addressed</t>
  </si>
  <si>
    <t xml:space="preserve">7/26/2024: Combine 442, 446, 230
Would we consider these answered? </t>
  </si>
  <si>
    <t xml:space="preserve">CAJ answered my original note.
This recommendation was made since the discovery of 6PPD-Q; therefore is there still a need to keep it? </t>
  </si>
  <si>
    <t>Discussed with CAJ. CAJ still thinks to remove. People still doing more work, but a lot is known</t>
  </si>
  <si>
    <t>What are the sources of PBDEs in stormwater? How do PBDEs from stormwater affect juvenile Chinook salmon? 
What are the sources and contributing loads of PBDEs from wastewater? How does this affect juvenile Chinook salmon?</t>
  </si>
  <si>
    <t xml:space="preserve">Rework uncertainty to address the part the GUM doesn't. Update: Have done this. </t>
  </si>
  <si>
    <t xml:space="preserve">Based on CAJ generally approving of me including Toxics Pod uncertainties that aren't duplicative (or that we haven't otherwise discussed), I am going to include this uncertainty in the Long-List. I think this is also consistent with our discussion about wanting to include uncertainties that are more specific than existing GUM uncertainties. </t>
  </si>
  <si>
    <t>We might be able to form a GUM question out of this. I think the intent is mainly on sources of PBDEs, which is addressed above.
2024.07.31 - recommend deleting. This is a method/tool which, in itself, does dot resolve sources of PBDEs in fish. But can be useful (and is sometimes being used) for biofilms.</t>
  </si>
  <si>
    <t>I believe this question is asking about a particular methodology for determining the source of PBDEs. Could this be its own question (e.g. how do the PBDE congener profiles in Sandie O'Neill's work compare to the PBDE congener profiles of WWTPs measured by Ecology?), or should this be merged with question 35 (more generically about determining sources of PBDEs)?
CAJ - congener profiles can be used with some chemicals as a source signature. TThis is harder with PBDEs because they are metabolized in organisms so the signautre changes.
SLD 7/26/2024: How do we resolve this uncertainty? Is there an uncertainty we can articulate from this?</t>
  </si>
  <si>
    <t>Confirm GUM duplication with CAJ</t>
  </si>
  <si>
    <t>Yes, confirmed with CAJ that this is duplicative</t>
  </si>
  <si>
    <t>Are clothes a source of flame retardants to the environment? (CAJ)</t>
  </si>
  <si>
    <t>7/26/2024: My interpretation of this uncertainty was that it is about options for mitigation. Reconcile with CAJ's interpretation</t>
  </si>
  <si>
    <t>I revisited source document and talk was about more products than electronics. I have put my proposed interpretation in Suggested Question; confirm with CAJ. He didn't say not to include uncertainty so I am indicating to add to long-list.</t>
  </si>
  <si>
    <t>Discussed with CAJ; thinks I should merge this with the below uncertainties about flame retardant persistence and electronic waste</t>
  </si>
  <si>
    <t>2024.07.31 - recommend deleting.</t>
  </si>
  <si>
    <t>Why does CAJ recommend deleting? Possible uncertainty: To what extent is electronic waste a pathway for PBDEs?</t>
  </si>
  <si>
    <t>Discussed with CAJ; one could rework this into an uncertainty. Thinks this should be merged with the above uncertainty about disposal of consumer products containing these chemicals, and the uncertainty about flame retardant persistence. Instead of my language about e-waste pathways I am going to use CAJ's suggested language from the above uncertainty.</t>
  </si>
  <si>
    <t>Clarify CAJ's comment. 
Update: Discussed with CAJ; he thinks that we have some information about the half-life of flame retardants but not sure about those that are in consumer products. Thinks we should remove this question or merge it with the above question about disposal of consumer products since this is the context for this uncertainty.</t>
  </si>
  <si>
    <t>Wastewater treatment</t>
  </si>
  <si>
    <t xml:space="preserve">What are the co-benefits/costs of nutrient removal technologies for treatment of toxics? </t>
  </si>
  <si>
    <t xml:space="preserve">Would we consider this a research need? </t>
  </si>
  <si>
    <t xml:space="preserve">Discussed with CAJ. Current CECs in wastewater RFP should address this. Funding is a big barrier. Reworked the uncertainty in the Suggested Question column. </t>
  </si>
  <si>
    <t>Based on CAJ generally approving of me including Toxics Pod uncertainties that aren't duplicative (or that we haven't otherwise discussed), I am going to include this uncertainty in the Long-List.</t>
  </si>
  <si>
    <t>Pathways (Stormwater and Wastewater) - wastewater treatement effectiveness</t>
  </si>
  <si>
    <t xml:space="preserve">Are we losing anything from this uncertainty by merging it with others about wastewater treatment effectiveness? </t>
  </si>
  <si>
    <t xml:space="preserve">Didn't discuss this uncertainty with CAJ. I am going to keep these as combined uncertainties per Andy's original response to my suggestion for this. </t>
  </si>
  <si>
    <r>
      <t xml:space="preserve">What CECs and other toxic chemicals are in WWTP effluent? (CAJ)
</t>
    </r>
    <r>
      <rPr>
        <b/>
        <strike/>
        <sz val="11"/>
        <color theme="1"/>
        <rFont val="Calibri"/>
        <family val="2"/>
        <scheme val="minor"/>
      </rPr>
      <t xml:space="preserve">What is the effectiveness of different types of wastewater treatment systems? </t>
    </r>
  </si>
  <si>
    <t xml:space="preserve">The second question I have added in Suggested Question: Revisit whether this is addressed by any of the wastewater treatment uncertainties below. Update: Consider merging with 16 and 143. 
8/8/2024 update: I am going to merge the second question (which came from Andy's suggestion, not the original uncertainty) into 143 and 16. 
8/9/2024 update: Remaining uncertainty I think is unique from other wastewater uncertainties on this list. </t>
  </si>
  <si>
    <t xml:space="preserve">Based on CAJ's general approval of my including Toxics Pod uncertainties in Long-List if they aren't duplicative and we aren't otherwise discussing them to address my questions, I am going to include this uncertainty in the Long-List. </t>
  </si>
  <si>
    <t>2024.07.31 - I am skeptical as to probability of success. Might as well leave it in to get group feedback.</t>
  </si>
  <si>
    <t xml:space="preserve">Why doesn’t CAJ think this should be considered an uncertainty? </t>
  </si>
  <si>
    <t xml:space="preserve">What is the effectiveness of upstream source control measures for municipal wastewater, and how can these measures be more effective? </t>
  </si>
  <si>
    <t>Translate - effecriveness of upstream source control
2024.07.31 - ok to combine.</t>
  </si>
  <si>
    <t>7/26/2024: Combine 146, 612</t>
  </si>
  <si>
    <t xml:space="preserve">Update: I didn't realize that 146 was addressing municipal while 612 was addressing industrial. As such I am separating these out instead of combining as I previously proposed. Confirm this is fine and I understand correctly. </t>
  </si>
  <si>
    <t>Discussed uncertainty with CAJ. These uncertainties are addressing the same, so combine</t>
  </si>
  <si>
    <t xml:space="preserve">I am now rethinking whether these should be combined
Update: I didn't realize that 146 was addressing municipal while 612 was addressing industrial. As such I am separating these out instead of combining as I previously proposed. Confirm this is fine and I understand correctly.  </t>
  </si>
  <si>
    <t>No: Not relevant to TIAL IS</t>
  </si>
  <si>
    <t>2024.07.31 - This addresses OSSs, which are a minor contributor of contaminants to Puget Sound and is more relevent to MWQ. Recommend deleting.</t>
  </si>
  <si>
    <t>There is literature on removals from engineered wetlands. I am not sure there is any application from wastewater to natural wetlands.
2024.07.31 - recommend deleting.</t>
  </si>
  <si>
    <t xml:space="preserve">So what does CAJ think we should do with this uncertainty? </t>
  </si>
  <si>
    <t xml:space="preserve">CAJ answered my original note. Need to confirm with CAJ that there aren't relevant uncertainties in this. </t>
  </si>
  <si>
    <t xml:space="preserve">Discussed with CAJ: Thinks wetlands are addressed already, and that it would be really hard. Still thinks that we should not include in Long-List.
Reading the uncertainty again, I can see this as an action recommendation rather than research need. I am not going to include in Long-List. </t>
  </si>
  <si>
    <t>What places have potential for groundwater recharge? 
To what extent is chemical loading a barrier to implementing reclaimed water?</t>
  </si>
  <si>
    <t>2024.07.31 - issues are very localized and reclaimed water is really expensive to implement. It would be implemented along with treatment plant upgrade.  Guidance wont help.</t>
  </si>
  <si>
    <t xml:space="preserve">CAJ answered my original note. Want to discuss whether it is our role to comment on feasibility. The question is whether there are uncertainties in this recommendation. </t>
  </si>
  <si>
    <t xml:space="preserve">Discussed with CAJ: Groundwater recharge, last part, are potential uncertainties for the group. Not about flows, but loading </t>
  </si>
  <si>
    <t>Stormwater site prioritization</t>
  </si>
  <si>
    <t xml:space="preserve">I think this is a more specific version of the GUM uncertainty about sources to be addressed. Need to discuss how to handle specific questions that are handled already generally in the GUM. </t>
  </si>
  <si>
    <t>Discussed generally with CAJ that we should include any uncertainties that are more specific versions of general GUM uncertainties, so I am including this uncertainty in Long-List.</t>
  </si>
  <si>
    <t>Yes: Modified</t>
  </si>
  <si>
    <t>What design factors and best practices impact green stormwater effectiveness?</t>
  </si>
  <si>
    <t>2024.07.31 - ok to keep. Cross check with other uncertainties to see if it is not duplicated. Parts of it are - what is the effectiveness of stormwater infrastructure at reducing contaminant loading. Where are primary loading areas?</t>
  </si>
  <si>
    <t>Why doesn't CAJ think this should be considered an uncertainty?</t>
  </si>
  <si>
    <t xml:space="preserve">CAJ answered my original note. Need to respond. 
Update: I have added a Suggested Question that just addresses those aspects of the uncertainty that aren't already duplicated in the GUM or elsewhere in this spreadsheet. </t>
  </si>
  <si>
    <t>2024.07.31 - ok to combine.</t>
  </si>
  <si>
    <t>Duplicate question with 241-243.
7/26/2024: Combine 244, 617, 241, 443, 447, 452</t>
  </si>
  <si>
    <t>7/26/2024: Combine 244, 617, 241, 443, 447, 452</t>
  </si>
  <si>
    <t>Perhaps this uncertainty not relevant to IS because it is about metals? I'd like to figure out if I should specifically mention swales in the Suggested Question. On second thought, I think my job at this stage (Cataloging) is not to comment on that, so since Andy indicated we should include the uncertainty I am going to proceed with that.</t>
  </si>
  <si>
    <t>7/26/2024: Combine 242 and 314</t>
  </si>
  <si>
    <t>Is air deposition an important pathway for transporting contaminants to stormwater? (CAJ)
Can green stormwater infrastructure treat air and water?</t>
  </si>
  <si>
    <t xml:space="preserve">7/25/2024: Maybe split into two? </t>
  </si>
  <si>
    <t xml:space="preserve">I am proposing to only address the first part of the uncertainty, because the second part is already addressed in another uncertainty in this spreadsheet (above). </t>
  </si>
  <si>
    <t xml:space="preserve">Based on CAJ's general approval of my adding Toxics Pod uncertainties to the Long-List if they aren't duplicative and we aren't otherwise discussing them to address my questions, I am adding this uncertainty to the Long-List. </t>
  </si>
  <si>
    <t>Action
2024.07.31 - maintain for group feedback.</t>
  </si>
  <si>
    <t xml:space="preserve">Is there one or more uncertainties embedded in this recommendation (Puget Sound Federal Task Force, 2022, p. 45)? </t>
  </si>
  <si>
    <t xml:space="preserve">CAJ addressed my original note. I also now wonder whether or not this is distinct from our uncertainty about impacts of stormwater generally. </t>
  </si>
  <si>
    <t>Identify sources</t>
  </si>
  <si>
    <t>This seems to be related to idntifying hot spots. At this point we have enough information to identify main areas of concern
2024.07.31 - recommend deleting.</t>
  </si>
  <si>
    <t xml:space="preserve">GUM uncertainty is more specific - duplicate? </t>
  </si>
  <si>
    <t xml:space="preserve">Discussed with CAJ on 8/14/2024. Andy thinks this new suggested question is different enough from the GUM uncertainty that we should keep it in. (Generally thinks that GUM uncertainty does have a specific lens on "find and fix hotspots".) I am going to keep this uncertainty on Long-List. </t>
  </si>
  <si>
    <t>Perhaps related to: "What are the primary and local sources/loadings/pathways to Puget Sound that can be addressed with focused cleanup or management programs?" and 
"What are the loadings of EDCs to Puget Sound?"</t>
  </si>
  <si>
    <t>2024.07.31 - recommend deleting. Covered by updated question 7.</t>
  </si>
  <si>
    <t>GUM addresses in some way. Rework to fill in the gaps. 
Update 8/8/2024: I also wonder if duplicative with 7?
8/9/2024 update: This uncertainty is really asking two things: What are sources of chemicals, and how do the chemicals affect salmon. The first of these questions is really duplicated by a GUM uncertainty (although GUM uncertainty might be more specific - confirm how to deal with this), and also possibly by the uncertainty about loading in this document. The second is addressed by at least one other uncertainty on this list. For this reason I am going to support crossing off this uncertainty, pending confirmation of GUM duplication with CAJ.</t>
  </si>
  <si>
    <t xml:space="preserve">Discussed with CAJ on 8/14/2024. Andy thinks this uncertainty is very similar to above (the merged question of 7 and 120), and that we don't both. The only additional specific detail here is about salmon, but salmon are implied in our uncertainties because they are one of the indicator species. I am therefore going to merge this uncertainty with the above merged uncertainty of 7 and 120. </t>
  </si>
  <si>
    <t>GUM addresses, but is both more general and slightly different</t>
  </si>
  <si>
    <t xml:space="preserve">Based on conversation with CAJ that we should generally move to Long-List those uncertainties that are more specific than similar uncertainties in the GUM, I am going to include this uncertainty in the Long-List. </t>
  </si>
  <si>
    <t>What is the primary source of PBDEs to Puget Sound? (CAJ)</t>
  </si>
  <si>
    <t>Is this duplicative with other source uncertainties in this document?
8/9/2024: I am going to leave in as its own uncertainty.</t>
  </si>
  <si>
    <t>see suggested question
2024.07.31 - ok to combine.</t>
  </si>
  <si>
    <t>I believe I confirmed this with CAJ.</t>
  </si>
  <si>
    <t>What is water quality of groundwater in industrialized areas? (CAJ)</t>
  </si>
  <si>
    <t>7/25/2024: Merge 444 and 32</t>
  </si>
  <si>
    <t xml:space="preserve">I didn't discuss this uncertainty with CAJ, but I think his suggested version of this question is duplicative with the GUM uncertainty about loading from groundwater. Therefore I am not including this uncertainty in the Long-List. However, his version of the uncertainty does specify a geographical area, making this a more specific question than that in the GUM. Therefore, per our conversation about keeping questions that are more specific than existing GUM uncertainties, I am going to keep uncertainty on the Long-List. </t>
  </si>
  <si>
    <t>I think based on general discussion about CAJ being okay with my removing duplicates, I am fine to remove this uncertainty.</t>
  </si>
  <si>
    <t>2024.07.31 - The comment in row I is the answer to the uncertainty. Not sure if further investigation of differences in exposure would be of use in terms of intrepeting resulting PBDE-in-fish data. Recommend deleting.</t>
  </si>
  <si>
    <t>Potential uncertainty: What explains the observed difference in PBDE contamination in natural vs. hatchery juvenile Chinook in Sandie O'Neill's work? (combined questions 34, 36, and 38)
I thought that a potential uncertainty in this could be: Why do natural fish have higher [PBDE] than hatchery fish? This was a statement made about potential explanations by Sandie O’Neill. Could still be ruled out based on IS-relevance.</t>
  </si>
  <si>
    <t xml:space="preserve">Discussed with CAJ. Could always include for discussion. I97 is the hypothesis. CAJ is wondering if we need to know more about this? Still thinks I97 is the answer. Thinks they know enough about this. 
Based on discussion with CAJ, I think I will include on Long-List so as not to rule out prematurely. </t>
  </si>
  <si>
    <t xml:space="preserve">Potential uncertainty: What explains the observed difference in PBDE contamination in natural vs. hatchery juvenile Chinook in Sandie O'Neill's work? (combined questions 34, 36, and 38)
I think this uncertainty might connect to 34. What does CAJ think about this uncertainty? </t>
  </si>
  <si>
    <t>There is a lot of information on salmon life history trats for most all of the river systems. There are reasons that this might matter from a contaminant exposure perspective, but would need to clearify the intent
2024.07.31 - We could probably keep this as an uncertainty for conversation.</t>
  </si>
  <si>
    <t>I believe this question was trying to get at the implications of Sandie O'Neill's findings about PBDE contamination in juvenile Chinook at these sites, by asking about how salmon use these sites. Should I confirm this? Would we consider this a relevant uncertainty? 
CAJ - related to exposures
SLD 7/26/2024: How do we proceed with this uncertainty? Would it be helpful for me to add more context? Based on Sandie’s interest in the question it might be a valid uncertainty, though it still might be ruled out based on IS-relevance</t>
  </si>
  <si>
    <t>CAJ addressed my original note.</t>
  </si>
  <si>
    <t>Confirm accuracy of my Suggested Question</t>
  </si>
  <si>
    <t xml:space="preserve">I didn't discuss this uncertainty with CAJ, but I think my Suggested Question has captured everything important from original uncertainty and CAJ's comment. </t>
  </si>
  <si>
    <t>Cleanup effectiveness</t>
  </si>
  <si>
    <t>There is short term resuspension that leads to increase exposure to biota. This appears to be mitigated by following year and eventually goes below origial levels. LDWG have data and reports (probably) on this.
2024.07.31 - recommend deleting.</t>
  </si>
  <si>
    <t xml:space="preserve">Based on a combination of the information in the Context column and Andy's comments, I am removing. </t>
  </si>
  <si>
    <t>2024.07.31 - We could keep it in for discussion but almost certainly a low priority. I am really not sure what we would do even if we had an answer. Recommend deleting to keep #s down on long list.</t>
  </si>
  <si>
    <t>Keeping in list so as not to rule things out prematurely.</t>
  </si>
  <si>
    <t>No: Answer is known and Already in GUM (partially)</t>
  </si>
  <si>
    <t>GUM addresses, but is more general. 
8/9/2024 update: I am crossing off. Confirm GUM duplication with CAJ.</t>
  </si>
  <si>
    <t xml:space="preserve">Discussed with CAJ on 8/14/2024. CAJ described that there are people (Ecology) who are doing this, so we can consider this uncertainty answered (just a matter of finding the people who have this information). Also would replace "remediate" with "manage". 
Therefore, both for duplication reasons and because the uncertainty is known, I am not going to include this uncertainty on the Long-List. </t>
  </si>
  <si>
    <t xml:space="preserve">Based on CAJ's general approval of my adding Toxics Pod uncertainties that are not duplicates and that we aren't otherwise discussing to address my questions, I am adding this uncertainty to the Long-List. </t>
  </si>
  <si>
    <t xml:space="preserve">Is this entirely a research need? </t>
  </si>
  <si>
    <t xml:space="preserve">Discussed with CAJ. Some people are looking into this. Focus on the first part of the question. Ask group whether relevant to IS </t>
  </si>
  <si>
    <t>WDOH has a high consumer scenario, but this probably does not refelect the highest consuming populations
2024.07.31 - this is known.</t>
  </si>
  <si>
    <t xml:space="preserve">Did CAJ rule out for relevance to IS reasons? Potential uncertainty: Does DOH amount protect tribal populations and any other high consumers? Or what are the human health impacts of high fish consumption? </t>
  </si>
  <si>
    <t>2024.07.31 - hard to tell relevence to IS. Recommend deleting</t>
  </si>
  <si>
    <t>No: Not a specific uncertainty
No: Answer is known</t>
  </si>
  <si>
    <t xml:space="preserve">Literally: Question answered. But perhaps there is an uncertainty embedded about how much toxics are contaminating specific populations? </t>
  </si>
  <si>
    <t xml:space="preserve">Didn't discuss this uncertainty with CAJ. There is not enough information in the 2021 Toxics Workshop materials to add any clarifying detail to a suggested uncertainty on this topic. Therefore I am going to follow CAJ's recommendation and not include this uncertainty in the Long-List. Again, in a literal sense this question was answered at the workshop. </t>
  </si>
  <si>
    <t>Literally: Question answered. But perhaps there is an uncertainty embedded about human contamination by metals? But then is this even relevant to IS? 
8/8/2024 update: Because focused on metals, I am crossing off. Also the question literally was answered.</t>
  </si>
  <si>
    <t>No: Not a specific uncertainty</t>
  </si>
  <si>
    <t>I wasn't sure what this statement was referring to on the presentation slide. Is this potentially relevant?
7/26/2024: See Context column for more information</t>
  </si>
  <si>
    <t xml:space="preserve">Based on CAJ's general approval of my adding to the Long-List Toxics Pod uncertainties that aren't duplicates and that we aren't otherwise discussing to address my questions, I am adding this uncertainty to the Long-List.  </t>
  </si>
  <si>
    <t>Removing based on combination of CAJ's comments and workshop answer to question (see Context column). 
CAJ had recommended adding to GUM; confirm ok with removing</t>
  </si>
  <si>
    <t xml:space="preserve">Discussed with CAJ on 8/14/2024. CAJ thinks that he had put this in the wrong category and agrees with not including it on the Long-List. Tarang and others at UW are doing work on this topic. </t>
  </si>
  <si>
    <t xml:space="preserve">My original note is addressed by ATK's comment. </t>
  </si>
  <si>
    <t>Action recommendation 
2024.07.31 - methods exist. Recommend deleting.</t>
  </si>
  <si>
    <t xml:space="preserve">So methods would not be considered uncertainties (Puget Sound Federal Task Force, 2022, p. 45)? Even though it would be possible to phrase as such? Should make sure we are consistent with this topic for microplastics too </t>
  </si>
  <si>
    <t xml:space="preserve">I know methods exist but I also know some are still in development. Therefore should we consider still including? </t>
  </si>
  <si>
    <t xml:space="preserve">Discussed with CAJ on 8/14/2024. Don't need to address directly. We have methods, and also methods are what you need in order to address specific questions; research needs are why you need the methods. Based on this, I am not going to include this on the Long-List. </t>
  </si>
  <si>
    <t>But is this not a monitoring recommendation? Though still might be filtered out based on IS relevance</t>
  </si>
  <si>
    <t xml:space="preserve">I can see now how this is not a monitoring "need", more a recommendation about how monitoring could be done. Crossing off. </t>
  </si>
  <si>
    <t xml:space="preserve">Might be more of a process question rather than a research need?
8/9/2024 update: Aimee didn't have specific response (wanted more information), so perhaps we include. The question may have been answered in the source document, but I'm not sure. </t>
  </si>
  <si>
    <t xml:space="preserve">I am going to include this on the Long-List since neither CAJ nor ATK ruled out, so that we don't remove prematurely. </t>
  </si>
  <si>
    <t>CAJ's suggested reframing is more general (bigger scope) than what is already in the GUM. Also, could remove this uncertainty based on literal interpretation (answered).</t>
  </si>
  <si>
    <t>2024.07.31 - the uncertainty is unclear here.</t>
  </si>
  <si>
    <t xml:space="preserve">CAJ marked with question marks. Why? </t>
  </si>
  <si>
    <t xml:space="preserve">CAJ answered my original note. I think there could be a potential uncertainty about needing better information about arsenic at South Fork Sauk River; however, since arsenic is not relevant to the IS I support crossing off this uncertainty. </t>
  </si>
  <si>
    <t>Based on Andy's original comment I am going to propose new language in Suggested Question and propose we include in long-list.</t>
  </si>
  <si>
    <t>Incentivize swap-outs
Find and fix hotspots
Incentivize redevelopment</t>
  </si>
  <si>
    <t xml:space="preserve">Based on CAJ's general approval of my adding Toxics Pod uncertainties that aren't duplicates and that we aren't otherwise discussing to address my questions, I am adding this uncertainty to the Long-List. </t>
  </si>
  <si>
    <t>2024.07.31 - too vague.</t>
  </si>
  <si>
    <t xml:space="preserve">Why doesn’t CAJ think this should be considered an uncertainty? Should we be capturing monitoring needs like this (Northwest Indian Fisheries Commission, 2019, p. 10)? </t>
  </si>
  <si>
    <t>No: Not related to toxics</t>
  </si>
  <si>
    <t>No: Merged with similar uncertainties (multiple stressors)</t>
  </si>
  <si>
    <t xml:space="preserve">7/26/2024: There is a herring uncertainty in the GUM; should we consider this a relevant uncertainty? </t>
  </si>
  <si>
    <t>Discussed with CAJ on 8/14/2024. Addressed, by GUM uncertainty and by the new uncertainty above about multiple stressors (not limited to salmon)
Therefore I am crossing off this uncertainty.</t>
  </si>
  <si>
    <t>IS Relevance</t>
  </si>
  <si>
    <t>Long-List Uncertainty</t>
  </si>
  <si>
    <t>Original Potential Uncertainty</t>
  </si>
  <si>
    <t>Unsure</t>
  </si>
  <si>
    <t>Do phthalates in consumer products contribute to loadings to the Puget Sound?
Are phthalates occurring at levels that affect organisms in Puget Sound?</t>
  </si>
  <si>
    <t>What are the effects/increased risk of contaminant-related immunosuppression on Orca?</t>
  </si>
  <si>
    <t xml:space="preserve">What biomarkers (cellular, molecular, genetic) can be used to monitor effects of chemical exposure? </t>
  </si>
  <si>
    <t>LL24</t>
  </si>
  <si>
    <t>LL25</t>
  </si>
  <si>
    <t>"What are the costs and comparative benefits of removing CECs and other priority toxics through WWTP as opposed to upstream source control?"</t>
  </si>
  <si>
    <t>LL26</t>
  </si>
  <si>
    <t>"What is the range of options for the removal of PFAS from wastewater, activated sludge, and biosolids to reduce land application of PFAS and how big of a problem is that for any recieving water or groundwater?"</t>
  </si>
  <si>
    <t>LL31</t>
  </si>
  <si>
    <t>"Where are the geographic priorities for stormwater retrofits necessary to intercept road-derived toxics (6ppd, PAHs, etc) to protect salmonid populations in Puget Sound (i.e. coho and chinook), especially important prey populations for SRKW."</t>
  </si>
  <si>
    <t>Is air deposition an important pathway for transporting contaminants to stormwater?
Can green stormwater infrastructure treat air and water?</t>
  </si>
  <si>
    <t>What is water quality of groundwater in industrialized areas?</t>
  </si>
  <si>
    <t>"What are the costs/benefits and return on investment for replacing consumer products containing toxics with non-toxic alternatives (swap-out programs) and what is the long-term effectiveness of those programs?"</t>
  </si>
  <si>
    <t>"What are the current industry fee structures for toxic chemicals and how could EJ/HEAL Act requirements affect fee spending?"</t>
  </si>
  <si>
    <t>"What are the barriers to behavior change in Puget Sound?"</t>
  </si>
  <si>
    <t>"What toxics issues can effectively use social marketing approaches?"</t>
  </si>
  <si>
    <t>"What are the economic impacts, costs, and risks due to one or more classes of priority toxics?"</t>
  </si>
  <si>
    <t>Column:</t>
  </si>
  <si>
    <t>CAJ To GUM</t>
  </si>
  <si>
    <t>CAJ Not to GUM</t>
  </si>
  <si>
    <t>CAJ ??</t>
  </si>
  <si>
    <t>CAJ Notes</t>
  </si>
  <si>
    <t>SLD Potential GUM Duplication</t>
  </si>
  <si>
    <t>Column Description:</t>
  </si>
  <si>
    <t>Identification number for reference.</t>
  </si>
  <si>
    <t xml:space="preserve">Column: </t>
  </si>
  <si>
    <t>SLD edits</t>
  </si>
  <si>
    <t>9/12/2024 Workshop ID</t>
  </si>
  <si>
    <t>What are the impacts on human health of contaminants of emerging concern through consumption?</t>
  </si>
  <si>
    <t>Removed extra quotation mark, and moved another quotation mark to correct place</t>
  </si>
  <si>
    <t>What biomarkers (cellular, molecular, genetic) can be used to monitor effects of chemical exposure?</t>
  </si>
  <si>
    <t>Develop and implement screening-level toxicity tests for stormwater.</t>
  </si>
  <si>
    <t>What are cumulative impacts of stormwater runoff on Puget Sound species?</t>
  </si>
  <si>
    <t>Corrected grammar.</t>
  </si>
  <si>
    <t>MRK corrected spelling of "outfalls" on 9/6/2024</t>
  </si>
  <si>
    <t>Are biosolids a significant source of CECs to the surface water/ground water/Puget Sound?</t>
  </si>
  <si>
    <t xml:space="preserve">Added question mark to replace period. Removed space to make spacing around slashes consistent. </t>
  </si>
  <si>
    <t>What places have the potential for groundwater recharge? 
To what extent is chemical loading a barrier to implementing reclaimed water?</t>
  </si>
  <si>
    <t>MRK added "the" on 9/6/2024</t>
  </si>
  <si>
    <t>What is the effectiveness of upstream source control measures for municipal wastewater, and how can these measures be more effective?</t>
  </si>
  <si>
    <t>What are the costs and comparative benefits of removing CECs and other priority toxics through wastewater treatment as opposed to upstream source control?</t>
  </si>
  <si>
    <t>Removed quotation marks.</t>
  </si>
  <si>
    <t>MRK replaced "WWTP" with "wastewater treatment" on 9/6/2024</t>
  </si>
  <si>
    <t>MRK replaced "does" with "do" on 9/6/2024</t>
  </si>
  <si>
    <t xml:space="preserve">Removed quotation marks. Corrected spelling. </t>
  </si>
  <si>
    <t>Theme</t>
  </si>
  <si>
    <t>Particle and chemical characterization</t>
  </si>
  <si>
    <t>Interactions with organisms</t>
  </si>
  <si>
    <t>First part is addressed in Iwanowicz et al. (2024)</t>
  </si>
  <si>
    <t>Addressed in Iwanowicz et al. (2024)</t>
  </si>
  <si>
    <t>Other</t>
  </si>
  <si>
    <t>Sheet: LongList_VitalSign</t>
  </si>
  <si>
    <t>Number of votes</t>
  </si>
  <si>
    <t>Top 5?</t>
  </si>
  <si>
    <t>What is the distribution of microplastics among different matrices (e.g., sediment, fish, water, etc.) in Puget Sound?</t>
  </si>
  <si>
    <t>SLD added one more vote here that was conveyed via chat instead of EasyRetro.</t>
  </si>
  <si>
    <t>Develop/adopt a standard analytical method/protocol for microplastics in Washington state, including a focus on tire wear particles</t>
  </si>
  <si>
    <t>No</t>
  </si>
  <si>
    <t>What products should no longer be allowed to be created with plastics?</t>
  </si>
  <si>
    <t>Address the gap in public knowledge to support strong policy action</t>
  </si>
  <si>
    <t xml:space="preserve">Characterize ecological and human exposure from 6PPD used in rubber products other than tires and the relative importance of different exposure routes to humans (e.g., ambient air, drinking water, diet and subsistence activities, recreational activities in water, use of recycled or manufactured rubber products, and worker exposure at tire and tire recycling facilities). Measure impacts to multiple organs and organ systems. </t>
  </si>
  <si>
    <t>MRK replaced "and in particular" with  "particularly" on 9/6/2024.</t>
  </si>
  <si>
    <t>Ecotoxicology</t>
  </si>
  <si>
    <t>Investigate bioaccumulation of 6PPD and 6PPD-q in organisms, particularly in edible tissues, including uptake and biomagnification through the food web.</t>
  </si>
  <si>
    <t>Investigate sublethal impacts to both acutely-affected and tolerant species, and implications for survival.</t>
  </si>
  <si>
    <t>SLD added a period to make both "vs." the same, on 9/6/2024</t>
  </si>
  <si>
    <t>Management</t>
  </si>
  <si>
    <t>Identify alternatives to 6PPD (either within the PPD chemical family or non-PPD alternatives) that provide required antiozonant, antioxidant, and anti-fatigue protection to tires. What are the toxicity, transformation products, and environmental trade-offs of these alternatives?</t>
  </si>
  <si>
    <t>MRK replaced "for example" with "e.g." on 9/6/2024</t>
  </si>
  <si>
    <t>Characterize the capacity of roadside barriers and vegetation to reduce the transport of 6PPD and 6PPD-q.</t>
  </si>
  <si>
    <t>MRK added "e.g.," and removed "etc." on 9/6/2024</t>
  </si>
  <si>
    <t>Removed spelling out of TRWP</t>
  </si>
  <si>
    <t>Characterize transport pathways of TRWP, 6PPD, and degradation products including 6PPD-Q.</t>
  </si>
  <si>
    <t>Spelled out TRWP</t>
  </si>
  <si>
    <t>Verify fugacity modeling that predicts where 6PPD-q will partition in the environment, with focused sampling.</t>
  </si>
  <si>
    <t>Characterize the occurrence and persistence of 6PPD-q in all environmental media, including indoor dust, pore water in sediment, snow, food (e.g., crops, seafood), and drinking water.</t>
  </si>
  <si>
    <t>Sources and additional chemicals</t>
  </si>
  <si>
    <t>Workshop ID</t>
  </si>
  <si>
    <t>Workshop Group</t>
  </si>
  <si>
    <t>Select Edits</t>
  </si>
  <si>
    <t>Catalog</t>
  </si>
  <si>
    <t>Catalog_VitalSign</t>
  </si>
  <si>
    <t>Catalog_Microplastics</t>
  </si>
  <si>
    <t>LongList_VitalSign</t>
  </si>
  <si>
    <t>ShortList_VitalSign</t>
  </si>
  <si>
    <t>ShortList_6PPD-Q</t>
  </si>
  <si>
    <t>ExpertList_Microplastics</t>
  </si>
  <si>
    <t xml:space="preserve">Description of Sheet: </t>
  </si>
  <si>
    <t>README for individual sheets:</t>
  </si>
  <si>
    <t xml:space="preserve">Original list of uncertainties collated by PSI. </t>
  </si>
  <si>
    <t>Vital Sign portion of the Catalog, organized by theme.</t>
  </si>
  <si>
    <t>Microplastics portion of the Catalog, organized by theme.</t>
  </si>
  <si>
    <t xml:space="preserve">Uncertainties from Vital Sign Catalog after consolidation, editing, etc. by PSI. </t>
  </si>
  <si>
    <t xml:space="preserve">6PPD-Q uncertainties adapted from ITRC (2024) by PSI. </t>
  </si>
  <si>
    <t xml:space="preserve">Microplastics uncertainties generated by microplastics expert engagement, and votes cast by microplastics experts. </t>
  </si>
  <si>
    <r>
      <t xml:space="preserve">Uncertainty </t>
    </r>
    <r>
      <rPr>
        <sz val="11"/>
        <color theme="1"/>
        <rFont val="Calibri"/>
        <family val="2"/>
        <scheme val="minor"/>
      </rPr>
      <t>(all adapted from ITRC (2024))</t>
    </r>
  </si>
  <si>
    <t>9/12/2024 Votes Total</t>
  </si>
  <si>
    <t>9/12/2024 Total Votes</t>
  </si>
  <si>
    <t>Uncertainty Source</t>
  </si>
  <si>
    <t>Additional Edits</t>
  </si>
  <si>
    <t>Workshop Poster</t>
  </si>
  <si>
    <t>Vital Sign uncertainties most critical to management, based on results of screening by small expert group. Re-organized by topic for prioritization workshop (and given new 9/12/2024 Workshop ID).</t>
  </si>
  <si>
    <t>Long-List Uncertainty (including 8/27/2024 refinements)</t>
  </si>
  <si>
    <t>Screening Workshop Notes</t>
  </si>
  <si>
    <t>Expert ranking notes</t>
  </si>
  <si>
    <t>Short-List?</t>
  </si>
  <si>
    <t>Short-List rationale</t>
  </si>
  <si>
    <t>Long-List Uncertainty text (before edits)</t>
  </si>
  <si>
    <t>Summary Note</t>
  </si>
  <si>
    <t xml:space="preserve">(Rankings of 1 by Sandie and Louisa) </t>
  </si>
  <si>
    <t xml:space="preserve">No fives. </t>
  </si>
  <si>
    <t>No 5s</t>
  </si>
  <si>
    <t>?</t>
  </si>
  <si>
    <t>Include for group feedback</t>
  </si>
  <si>
    <t>Priority level assigned via September workshop</t>
  </si>
  <si>
    <t xml:space="preserve">Screening experts (August 2024) indicated that further research is needed on toxicity, and that freshwater is not of concern. </t>
  </si>
  <si>
    <t>(Ranking of 1 by Louisa)</t>
  </si>
  <si>
    <t>Ones
(Ranking of 1 by Ani)</t>
  </si>
  <si>
    <t>Sandie O'Neill: Monitoring in caged mussels already in place.  What would this tell us?</t>
  </si>
  <si>
    <t>Based on conclusion of workshop discussion</t>
  </si>
  <si>
    <t>All ones</t>
  </si>
  <si>
    <t xml:space="preserve">?? </t>
  </si>
  <si>
    <t>too broad</t>
  </si>
  <si>
    <t>3 for aquatic life thresholds</t>
  </si>
  <si>
    <t>(modified)</t>
  </si>
  <si>
    <t xml:space="preserve">Screening experts (August 2024) indicated the need for effects thresholds/benchmarks for aquatic species and humans. </t>
  </si>
  <si>
    <t>(Ranking of 1 by Ani and 3 by Louisa)</t>
  </si>
  <si>
    <t>Sandie O'Neill: But we also need this for other species that we can more readily assess.</t>
  </si>
  <si>
    <t>Majority fives</t>
  </si>
  <si>
    <t xml:space="preserve">Too specific </t>
  </si>
  <si>
    <t>Low rankings, less marine relevance</t>
  </si>
  <si>
    <t>(Rankings of 1 by Andy and Louisa)</t>
  </si>
  <si>
    <t>Will Hobbs: discussion of test species</t>
  </si>
  <si>
    <t>What is the cumulative impact of toxics, mixtures, and other stressors  (e.g., temperature, pathogens) on species, including salmon?</t>
  </si>
  <si>
    <t xml:space="preserve">Andy James: Split question between relative and cumulative impacts. Relative is less important than cumulative.
Will Hobbs: WET testing - mixtures </t>
  </si>
  <si>
    <t>Majority fives (modified)</t>
  </si>
  <si>
    <t xml:space="preserve">Too broad - </t>
  </si>
  <si>
    <t>Based on conclusion of workshop discussion (modified)</t>
  </si>
  <si>
    <t>Underpins LL18</t>
  </si>
  <si>
    <t>At least one 5</t>
  </si>
  <si>
    <t>3 target addressing PBDE sources in Snohomish</t>
  </si>
  <si>
    <t>Screening experts (August 2024) expressed interest in looking specifically at sources relevant to the Snohomish/Everett.</t>
  </si>
  <si>
    <t>Sandie O'Neill: The answer likely varies b contaminant based on toxicity.  Too vague of an uncertainty.
Will Hobbs: landfill effluent discharge to WWTP</t>
  </si>
  <si>
    <t>5 if there are other CECs that can be taken out</t>
  </si>
  <si>
    <t> </t>
  </si>
  <si>
    <t>Sandie O'Neill: Check with Frances B.  Nutrient removal does not do much for CEC removal.
Ani Jayakaran: if there are other CECs that can be taken out
Will Hobbs: should be a high priority given opportunties to piggy-back</t>
  </si>
  <si>
    <t xml:space="preserve">Screening experts (August 2024) expressed that there may be some existing information about this uncertainty. </t>
  </si>
  <si>
    <t>Maybe addresses the PBDE uncertainty, candidate for merging. Dustin: Important management</t>
  </si>
  <si>
    <t xml:space="preserve">Screening experts (August 2024) noted the management relevance of this uncertainty, and also noted the connection between this uncertainty and the other uncertainty on this list about reducing PBDEs. </t>
  </si>
  <si>
    <t>as per LL24</t>
  </si>
  <si>
    <t>""</t>
  </si>
  <si>
    <t>Underpins LL26 (and only 5 rank is fine with this decision)</t>
  </si>
  <si>
    <t>Will Hobbs: biosolids are still a big unknown, not just presence in biosilds but pathways from biosolids</t>
  </si>
  <si>
    <t>Screening experts (August 2024) specified the need for research on biosolid pathways and CEC groundwater fate.</t>
  </si>
  <si>
    <t>All fives (and one four)</t>
  </si>
  <si>
    <t>Sandie O'Neill: Only if biosolids are not a contaminant source…</t>
  </si>
  <si>
    <t>Keeping other biosolids uncertainty</t>
  </si>
  <si>
    <t xml:space="preserve">All fives  </t>
  </si>
  <si>
    <t>Will Hobbs: very interesting Q</t>
  </si>
  <si>
    <t xml:space="preserve">Screening experts (August 2024) noted that this uncertainty was interesting. </t>
  </si>
  <si>
    <t>Dustin: Room for improvement, but we have SAM</t>
  </si>
  <si>
    <t>Happening now; keep funding</t>
  </si>
  <si>
    <t>All fives; In Progress</t>
  </si>
  <si>
    <t>Already being funded, so going to add straight to GUM</t>
  </si>
  <si>
    <t>Happening now; need more?</t>
  </si>
  <si>
    <t xml:space="preserve">No </t>
  </si>
  <si>
    <t>Focus on LL35 based on workshop participant</t>
  </si>
  <si>
    <t xml:space="preserve">Will Hobbs: a lot of active research and applied studies on this
Understanding the specific mechanisms is not as important </t>
  </si>
  <si>
    <t>Screening experts (August 2024) noted the SIL-relevance of this uncertainty.</t>
  </si>
  <si>
    <t>Louisa: Less relevant to SIL</t>
  </si>
  <si>
    <t>Outside of scope</t>
  </si>
  <si>
    <t>Sandie O'Neill: PBDE inputs to Snohomish - CSO contribution still unknown
Will Hobbs: depends on contaminant, timing and flow</t>
  </si>
  <si>
    <t>Screening experts (August 2024) disagreed with each other on the extent to which this uncertainty has been answered for different groups of contaminants.</t>
  </si>
  <si>
    <t>Sandie O'Neill: Wastewater
Question is too vague</t>
  </si>
  <si>
    <t>Known</t>
  </si>
  <si>
    <t>Sandie O'Neill: Not a high priority - we know wild and hatchery fish use the estuary differently!</t>
  </si>
  <si>
    <t>Only one five</t>
  </si>
  <si>
    <t>Sandie O'Neill: Not a high priority - we know wild and hatchery fish use the estuary differently!
For overall uncertainty: Sandie O'Neill: This is likey associated with difference distribution between natural and wild fish</t>
  </si>
  <si>
    <t>different strategy?</t>
  </si>
  <si>
    <t>Sandie:Moot</t>
  </si>
  <si>
    <t>Sandie O'Neill: Not that important - bios may have some sense; just fish the WWTP outfall!
Will Hobbs: different strategy?</t>
  </si>
  <si>
    <t>Sandie O'Neill: Lots of management activities, declines in inputs.</t>
  </si>
  <si>
    <t>Overall low rankings</t>
  </si>
  <si>
    <t xml:space="preserve">Sandie: Check with Joy. Louisa: Perhaps expand to beyond drinking water? Drinking water less connected to SIL. Suggestion about connected to groundwater </t>
  </si>
  <si>
    <t>4 -</t>
  </si>
  <si>
    <t xml:space="preserve">Ani: Would like to bring in economists, for not at 1
(Ranking of 1 from Louisa)
What should swap-out programs be required to track to judge effectiveness over time. </t>
  </si>
  <si>
    <t>Sandie O'Neill: The answer likely varies b contaminant based on toxicity.  Too vague of an uncertainty.
Will Hobbs:  program effectiveness is interesting</t>
  </si>
  <si>
    <t xml:space="preserve">? </t>
  </si>
  <si>
    <t>Sandie O'Neill:  I would expect the conc.to be low</t>
  </si>
  <si>
    <t>interesting and maybe deserves further definition</t>
  </si>
  <si>
    <t>Will Hobbs: interesting and maybe deserves further definition</t>
  </si>
  <si>
    <t>Dustin: Policy question. Sandie: Not a research quetsion 1]</t>
  </si>
  <si>
    <t>Sandie O'Neill: Older building are likely sources.  Would this monitor newer sources?
Will Hobbs: the pathway from built evironment to aquatic receptor is poorly understood</t>
  </si>
  <si>
    <t>Will Hobbs: long-time Q; site-specific; worth tackling</t>
  </si>
  <si>
    <t>3+ ranking</t>
  </si>
  <si>
    <t xml:space="preserve">A screening expert (August 2024) noted that this uncertainty has been a question for a while and needs to be answered; they also said the answer to this uncertainty will depend on location. </t>
  </si>
  <si>
    <t>Will Hobbs: related to the Q below; an interesting social science question</t>
  </si>
  <si>
    <t>All ones (using workshop ranking/discussion)</t>
  </si>
  <si>
    <t>LongList_VitalSign_Screening</t>
  </si>
  <si>
    <t>Priority Level (1/22/2025)</t>
  </si>
  <si>
    <t>Prioritization Rationale (1/22/2025)</t>
  </si>
  <si>
    <t>License information</t>
  </si>
  <si>
    <r>
      <t xml:space="preserve">Flores, M. (2023). </t>
    </r>
    <r>
      <rPr>
        <i/>
        <sz val="11"/>
        <color theme="1"/>
        <rFont val="Calibri"/>
        <family val="2"/>
        <scheme val="minor"/>
      </rPr>
      <t>Focus on: Monitoring 6PPD-q in the environment</t>
    </r>
    <r>
      <rPr>
        <sz val="11"/>
        <color theme="1"/>
        <rFont val="Calibri"/>
        <family val="2"/>
        <scheme val="minor"/>
      </rPr>
      <t xml:space="preserve"> (Publication 23-03-017). Washington State Department of Ecology. https://apps.ecology.wa.gov/publications/SummaryPages/2303017.html </t>
    </r>
  </si>
  <si>
    <r>
      <t xml:space="preserve">Interstate Technology and Regulatory Council. (2023). </t>
    </r>
    <r>
      <rPr>
        <i/>
        <sz val="11"/>
        <color theme="1"/>
        <rFont val="Calibri"/>
        <family val="2"/>
        <scheme val="minor"/>
      </rPr>
      <t>What we know: 6PPD and 6PPD-quinone</t>
    </r>
    <r>
      <rPr>
        <sz val="11"/>
        <color theme="1"/>
        <rFont val="Calibri"/>
        <family val="2"/>
        <scheme val="minor"/>
      </rPr>
      <t xml:space="preserve">. https://6ppd.itrcweb.org/wp-content/uploads/2023/09/6PPD-Focus-Sheet-Web-Layout-9.pdf </t>
    </r>
  </si>
  <si>
    <r>
      <t xml:space="preserve">James, C. A., Sofield, R., Faber, M., Wark, D., Simmons, A., Harding, L., &amp; O'Neill, S. (2023). The screening and prioritization of contaminants of emerging concern in the marine environment based on multiple biological response measures. </t>
    </r>
    <r>
      <rPr>
        <i/>
        <sz val="11"/>
        <color theme="1"/>
        <rFont val="Calibri"/>
        <family val="2"/>
        <scheme val="minor"/>
      </rPr>
      <t>Science of the Total Environment</t>
    </r>
    <r>
      <rPr>
        <sz val="11"/>
        <color theme="1"/>
        <rFont val="Calibri"/>
        <family val="2"/>
        <scheme val="minor"/>
      </rPr>
      <t xml:space="preserve">, </t>
    </r>
    <r>
      <rPr>
        <i/>
        <sz val="11"/>
        <color theme="1"/>
        <rFont val="Calibri"/>
        <family val="2"/>
        <scheme val="minor"/>
      </rPr>
      <t>886</t>
    </r>
    <r>
      <rPr>
        <sz val="11"/>
        <color theme="1"/>
        <rFont val="Calibri"/>
        <family val="2"/>
        <scheme val="minor"/>
      </rPr>
      <t>, 163712. https://doi.org/10.1016/j.scitotenv.2023.163712</t>
    </r>
  </si>
  <si>
    <r>
      <t xml:space="preserve">Navickis-Brasch, A. S., Maurer, M., Hoffman-Ballard, T., Bator, S., &amp; Diamond, J. (2022). </t>
    </r>
    <r>
      <rPr>
        <i/>
        <sz val="11"/>
        <color theme="1"/>
        <rFont val="Calibri"/>
        <family val="2"/>
        <scheme val="minor"/>
      </rPr>
      <t>Stormwater treatment of tire contaminants best management practices effectiveness</t>
    </r>
    <r>
      <rPr>
        <sz val="11"/>
        <color theme="1"/>
        <rFont val="Calibri"/>
        <family val="2"/>
        <scheme val="minor"/>
      </rPr>
      <t xml:space="preserve">. Washington State Department of Ecology. https://fortress.wa.gov/ecy/ezshare/wq/Permits/Flare/2019SWMMWW/Content/Resources/DocsForDownload/2022_SWTreatmentOfTireContaminants-BMPEffectiveness.pdf </t>
    </r>
  </si>
  <si>
    <r>
      <t xml:space="preserve">Paterson, K., Miller, E., &amp; Lin, D. (2024). </t>
    </r>
    <r>
      <rPr>
        <i/>
        <sz val="11"/>
        <color theme="1"/>
        <rFont val="Calibri"/>
        <family val="2"/>
        <scheme val="minor"/>
      </rPr>
      <t>Microplastics monitoring and science strategy for San Francisco Bay 2024 revision</t>
    </r>
    <r>
      <rPr>
        <sz val="11"/>
        <color theme="1"/>
        <rFont val="Calibri"/>
        <family val="2"/>
        <scheme val="minor"/>
      </rPr>
      <t>. San Francisco Estuary Institute, Richmond, CA. https://www.sfei.org/documents/microplastics-monitoring-and-science-strategy-san-francisco-bay-2024-revision</t>
    </r>
  </si>
  <si>
    <r>
      <t xml:space="preserve">State of Washington Department of Ecology, Washington State Department of Transportation, Washington State Department of Health, Puget Sound Partnership, &amp; Washington Department of Fish &amp; Wildlife. (n.d.). </t>
    </r>
    <r>
      <rPr>
        <i/>
        <sz val="11"/>
        <color theme="1"/>
        <rFont val="Calibri"/>
        <family val="2"/>
        <scheme val="minor"/>
      </rPr>
      <t>6PPD Washington State interagency webinar follow-up</t>
    </r>
    <r>
      <rPr>
        <sz val="11"/>
        <color theme="1"/>
        <rFont val="Calibri"/>
        <family val="2"/>
        <scheme val="minor"/>
      </rPr>
      <t xml:space="preserve">.  Retrieved from https://www.ezview.wa.gov/Portals/_1962/images/Hazardous%20Waste%20and%20Toxics%20Reduction/6PPD/6PPD%20Webinar%20Follow-Up%20Document%20-%20June%202023.pdf </t>
    </r>
  </si>
  <si>
    <r>
      <t xml:space="preserve">Sustainable Chemistry Catalyst (University of Massachusetts Lowell). (2023). </t>
    </r>
    <r>
      <rPr>
        <i/>
        <sz val="11"/>
        <color theme="1"/>
        <rFont val="Calibri"/>
        <family val="2"/>
        <scheme val="minor"/>
      </rPr>
      <t>Collaborative Innovation Forum: Functional substitutes to 6PPD in tires meeting report</t>
    </r>
    <r>
      <rPr>
        <sz val="11"/>
        <color theme="1"/>
        <rFont val="Calibri"/>
        <family val="2"/>
        <scheme val="minor"/>
      </rPr>
      <t>. https://static1.squarespace.com/static/633b3dd6649ed62926ed7271/t/63ee6cd15eb30a0fd4f0630d/1676569810601/6PPD-in-Tires-Innovation-Forum-Meeting-Report.pdf</t>
    </r>
  </si>
  <si>
    <r>
      <t xml:space="preserve">Washington State Department of Ecology, &amp; Manahan, C. (2021). </t>
    </r>
    <r>
      <rPr>
        <i/>
        <sz val="11"/>
        <color theme="1"/>
        <rFont val="Calibri"/>
        <family val="2"/>
        <scheme val="minor"/>
      </rPr>
      <t>Technical memo: Assessment of potential hazards of 6PPD and alternatives</t>
    </r>
    <r>
      <rPr>
        <sz val="11"/>
        <color theme="1"/>
        <rFont val="Calibri"/>
        <family val="2"/>
        <scheme val="minor"/>
      </rPr>
      <t xml:space="preserve"> (Hazardous Waste and Toxics Reduction Program Technical Memo). https://www.ezview.wa.gov/Portals/_1962/Documents/6ppd/6PPD%20Alternatives%20Technical%20Memo.pdf</t>
    </r>
  </si>
  <si>
    <r>
      <t xml:space="preserve">Water Quality Program. (2023). </t>
    </r>
    <r>
      <rPr>
        <i/>
        <sz val="11"/>
        <color theme="1"/>
        <rFont val="Calibri"/>
        <family val="2"/>
        <scheme val="minor"/>
      </rPr>
      <t>Focus on: Best management practices for 6PPD-q</t>
    </r>
    <r>
      <rPr>
        <sz val="11"/>
        <color theme="1"/>
        <rFont val="Calibri"/>
        <family val="2"/>
        <scheme val="minor"/>
      </rPr>
      <t xml:space="preserve"> (Publication 23-10-001). Washington State Department of Ecology. https://apps.ecology.wa.gov/publications/SummaryPages/2310001.html</t>
    </r>
  </si>
  <si>
    <r>
      <t xml:space="preserve">Baensch-Baltruschat, B., Kocher, B., Stock, F., &amp; Reifferscheid, G. (2020). Tyre and road wear particles (TRWP) - A review of generation, properties, emissions, human health risk, ecotoxicity, and fate in the environment. </t>
    </r>
    <r>
      <rPr>
        <i/>
        <sz val="11"/>
        <color theme="1"/>
        <rFont val="Calibri"/>
        <family val="2"/>
        <scheme val="minor"/>
      </rPr>
      <t>Science of the Total Environment</t>
    </r>
    <r>
      <rPr>
        <sz val="11"/>
        <color theme="1"/>
        <rFont val="Calibri"/>
        <family val="2"/>
        <scheme val="minor"/>
      </rPr>
      <t xml:space="preserve">, </t>
    </r>
    <r>
      <rPr>
        <i/>
        <sz val="11"/>
        <color theme="1"/>
        <rFont val="Calibri"/>
        <family val="2"/>
        <scheme val="minor"/>
      </rPr>
      <t>733</t>
    </r>
    <r>
      <rPr>
        <sz val="11"/>
        <color theme="1"/>
        <rFont val="Calibri"/>
        <family val="2"/>
        <scheme val="minor"/>
      </rPr>
      <t>, 137823. https://doi.org/10.1016/j.scitotenv.2020.137823</t>
    </r>
  </si>
  <si>
    <t xml:space="preserve">"Tyre and road wear particles (TRWP) - A review of generation, properties, emissions, human health risk, ecotoxicity, and fate in the environment" is by Beate Baensch-Baltruschat, Birgit Kocher, Friederike Stock, and Georg Reifferscheid and has a CC BY 4.0 ATTRIBUTION 4.0 INTERNATIONAL Deed license (found here: https://creativecommons.org/licenses/by/4.0/). The article can be accessed at the following link: https://doi.org/10.1016/j.scitotenv.2020.137823. The publication is summarized. </t>
  </si>
  <si>
    <r>
      <t xml:space="preserve">Environmental Protection Agency. (2024, June 27). </t>
    </r>
    <r>
      <rPr>
        <i/>
        <sz val="11"/>
        <color theme="1"/>
        <rFont val="Calibri"/>
        <family val="2"/>
        <scheme val="minor"/>
      </rPr>
      <t>Fate, transport, and persistence studies</t>
    </r>
    <r>
      <rPr>
        <sz val="11"/>
        <color theme="1"/>
        <rFont val="Calibri"/>
        <family val="2"/>
        <scheme val="minor"/>
      </rPr>
      <t>. United States Environmental Protection Agency. https://www.epa.gov/emergency-response-research/fate-transport-persistence-studies</t>
    </r>
  </si>
  <si>
    <r>
      <t xml:space="preserve">Lubliner, B., Redding, M., &amp; Ragsdale, D. (2010). </t>
    </r>
    <r>
      <rPr>
        <i/>
        <sz val="11"/>
        <color theme="1"/>
        <rFont val="Calibri"/>
        <family val="2"/>
        <scheme val="minor"/>
      </rPr>
      <t>Pharmaceuticals and personal care products in municipal wastewater and their removal by nutrient treatment technologies</t>
    </r>
    <r>
      <rPr>
        <sz val="11"/>
        <color theme="1"/>
        <rFont val="Calibri"/>
        <family val="2"/>
        <scheme val="minor"/>
      </rPr>
      <t xml:space="preserve"> (Publication Number 10-03-004). Washington State Department of Ecology, Olympia, WA. https://apps.ecology.wa.gov/publications/SummaryPages/1003004.html </t>
    </r>
  </si>
  <si>
    <t>"What are toxics exposures related to presence/ingestion of microplastics?"</t>
  </si>
  <si>
    <t>"Are pollutants being circulated hydrodynamics or are animals the vectors? What is relative importance of each?"
"Is there spatial variation in bioaccumulation patterns?"</t>
  </si>
  <si>
    <t>"Is there spatial variation in bioaccumulation patterns?"</t>
  </si>
  <si>
    <t>Not relevant for GUM. The TIF strategies provide the recommended management options.
Follow up after SLD comment:  I think "How do we manage CECs?" is known and therefore it is not an uncertainty. In the starter package there is a lot of information about different approaches for upstream (before it gets to the water) and downstream (what to do once it is in the water) management. These approaches are governed by different laws and strategies likely differ (e.g., it is hard to use incentives once things are in the water). How can we improve management options may be a better question...though TSCA severely limits what states can do...for example see this article published today https://www.seattletimes.com/seattle-news/environment/feds-deny-wa-request-for-stricter-pcb-standards/ (Demkovich, 2024).</t>
  </si>
  <si>
    <r>
      <t xml:space="preserve">Demkovich, L. (2024, April 8). EPA denies WA request for stricter PCB limits. </t>
    </r>
    <r>
      <rPr>
        <i/>
        <sz val="11"/>
        <color theme="1"/>
        <rFont val="Calibri"/>
        <family val="2"/>
        <scheme val="minor"/>
      </rPr>
      <t>The Seattle Times</t>
    </r>
    <r>
      <rPr>
        <sz val="11"/>
        <color theme="1"/>
        <rFont val="Calibri"/>
        <family val="2"/>
        <scheme val="minor"/>
      </rPr>
      <t>. https://www.seattletimes.com/seattle-news/environment/feds-deny-wa-request-for-stricter-pcb-standards/</t>
    </r>
  </si>
  <si>
    <t>What is causing the long term trends in PCB and PBDEs observed by West et al. (2017). Do not have enough information on trends for EDCs
https://link.springer.com/article/10.1007/s00244-017-0383-z</t>
  </si>
  <si>
    <r>
      <t xml:space="preserve">McIntyre, J., Jayakaran, A., &amp; Peter, K. (2022, July 14). Technical memorandum on aquatic toxicity of stormwater and role of 6PPD-quinone. In Environmental Assessment Program, &amp; Water Quality Program, </t>
    </r>
    <r>
      <rPr>
        <i/>
        <sz val="11"/>
        <color theme="1"/>
        <rFont val="Calibri"/>
        <family val="2"/>
        <scheme val="minor"/>
      </rPr>
      <t>6PPD in road runoff: Assessment and mitigation strategies</t>
    </r>
    <r>
      <rPr>
        <sz val="11"/>
        <color theme="1"/>
        <rFont val="Calibri"/>
        <family val="2"/>
        <scheme val="minor"/>
      </rPr>
      <t xml:space="preserve"> (Publication 22-03-020) (Appendix D pp. 1-13). Washington State Department of Ecology. https://apps.ecology.wa.gov/publications/summarypages/2203020.html</t>
    </r>
  </si>
  <si>
    <t>McIntyre et al. (2022) memo describes three WSU collaborative projects slated to commence in fall 2022, for stormwater treatment for 6PPD-Q specifically</t>
  </si>
  <si>
    <t>According to Ecology fact sheet "Focus on: Monitoring 6PPD-q in the environment" (Flores, 2023), Ecology already created a 6PPD-Q methodology for water and they are working on fish tissue and sediment methodologies. They are also working on creating field approaches for measuring 6PPD-Q.</t>
  </si>
  <si>
    <t>DOH cites OECD (2012), Zhang et al. (2023), and Johannessen and Metcalfe (2022) for work on this topic</t>
  </si>
  <si>
    <r>
      <t xml:space="preserve">OECD. (2012). </t>
    </r>
    <r>
      <rPr>
        <i/>
        <sz val="11"/>
        <color theme="1"/>
        <rFont val="Calibri"/>
        <family val="2"/>
        <scheme val="minor"/>
      </rPr>
      <t>N-(1,3-Dimethylbutyl)-N'-phenyl-1,4-phenylenediamine</t>
    </r>
    <r>
      <rPr>
        <sz val="11"/>
        <color theme="1"/>
        <rFont val="Calibri"/>
        <family val="2"/>
        <scheme val="minor"/>
      </rPr>
      <t>. https://hpvchemicals.oecd.org/UI/handler.axd?id=5e1a446c-5969-479c-9270-7ced8726952e</t>
    </r>
  </si>
  <si>
    <r>
      <t xml:space="preserve">Johannessen, C., &amp; Metcalfe, C. D. (2022). The occurrence of tire wear compounds and their transformation products in municipal wastewater and drinking water treatment plants. </t>
    </r>
    <r>
      <rPr>
        <i/>
        <sz val="11"/>
        <color theme="1"/>
        <rFont val="Calibri"/>
        <family val="2"/>
        <scheme val="minor"/>
      </rPr>
      <t>Environmental Monitoring and Assessment</t>
    </r>
    <r>
      <rPr>
        <sz val="11"/>
        <color theme="1"/>
        <rFont val="Calibri"/>
        <family val="2"/>
        <scheme val="minor"/>
      </rPr>
      <t xml:space="preserve">, </t>
    </r>
    <r>
      <rPr>
        <i/>
        <sz val="11"/>
        <color theme="1"/>
        <rFont val="Calibri"/>
        <family val="2"/>
        <scheme val="minor"/>
      </rPr>
      <t>194</t>
    </r>
    <r>
      <rPr>
        <sz val="11"/>
        <color theme="1"/>
        <rFont val="Calibri"/>
        <family val="2"/>
        <scheme val="minor"/>
      </rPr>
      <t>, 731. https://doi.org/10.1007/s10661-022-10450-9</t>
    </r>
  </si>
  <si>
    <r>
      <t xml:space="preserve">Zhang, R., Zhao, S., Liu, X., Tian, L., Mo, Y., Yi, X., Liu, S., Liu, J., Li, J., &amp; Zhang, G. (2023). Aquatic environmental fates and risks of benzotriazoles, benzothiazoles, and </t>
    </r>
    <r>
      <rPr>
        <i/>
        <sz val="11"/>
        <color theme="1"/>
        <rFont val="Calibri"/>
        <family val="2"/>
        <scheme val="minor"/>
      </rPr>
      <t>p</t>
    </r>
    <r>
      <rPr>
        <sz val="11"/>
        <color theme="1"/>
        <rFont val="Calibri"/>
        <family val="2"/>
        <scheme val="minor"/>
      </rPr>
      <t xml:space="preserve">-phenylenediamines in a catchment providing water to a megacity of China. </t>
    </r>
    <r>
      <rPr>
        <i/>
        <sz val="11"/>
        <color theme="1"/>
        <rFont val="Calibri"/>
        <family val="2"/>
        <scheme val="minor"/>
      </rPr>
      <t>Environmental Research</t>
    </r>
    <r>
      <rPr>
        <sz val="11"/>
        <color theme="1"/>
        <rFont val="Calibri"/>
        <family val="2"/>
        <scheme val="minor"/>
      </rPr>
      <t xml:space="preserve">, </t>
    </r>
    <r>
      <rPr>
        <i/>
        <sz val="11"/>
        <color theme="1"/>
        <rFont val="Calibri"/>
        <family val="2"/>
        <scheme val="minor"/>
      </rPr>
      <t>216</t>
    </r>
    <r>
      <rPr>
        <sz val="11"/>
        <color theme="1"/>
        <rFont val="Calibri"/>
        <family val="2"/>
        <scheme val="minor"/>
      </rPr>
      <t>(Part 4), 114721. https://doi.org/10.1016/j.envres.2022.114721</t>
    </r>
  </si>
  <si>
    <t>According to Ecology fact sheet "Focus on: Monitoring 6PPD-q in the environment", Ecology is working on creating field approaches for "evaluating the scope and scale of 6PPD-q pollution in rivers, streams, and estuaries" (Flores, 2023, p. 2)</t>
  </si>
  <si>
    <t>Ecology is doing work on this for stormwater (see Water Quality Program (2023): "Focus on: Best Management Practices for 6PPD-q").</t>
  </si>
  <si>
    <t>McIntyre et al. (2022) memo includes a table of existing studies on this topic (McIntyre et al., 2022, p. 10). Also, Ecology is doing work on this for stormwater (see Water Quality Program (2023): "Focus on: Best Management Practices for 6PPD-q").</t>
  </si>
  <si>
    <t>Ecology is doing work on this for urban stormwater (see Water Quality Program (2023): "Focus on: Best Management Practices for 6PPD-q").</t>
  </si>
  <si>
    <r>
      <t xml:space="preserve">Challis, J. K., Popick, H., Prajapati, S., Harder, P., Giesy, J. P., McPhedran, K., &amp; Brinkmann, M. (2021). Occurrences of tire rubber-derived contaminants in cold-climate urban runoff. </t>
    </r>
    <r>
      <rPr>
        <i/>
        <sz val="11"/>
        <color theme="1"/>
        <rFont val="Calibri"/>
        <family val="2"/>
        <scheme val="minor"/>
      </rPr>
      <t>Environmental Science &amp; Technology Letters</t>
    </r>
    <r>
      <rPr>
        <sz val="11"/>
        <color theme="1"/>
        <rFont val="Calibri"/>
        <family val="2"/>
        <scheme val="minor"/>
      </rPr>
      <t xml:space="preserve">, </t>
    </r>
    <r>
      <rPr>
        <i/>
        <sz val="11"/>
        <color theme="1"/>
        <rFont val="Calibri"/>
        <family val="2"/>
        <scheme val="minor"/>
      </rPr>
      <t>8</t>
    </r>
    <r>
      <rPr>
        <sz val="11"/>
        <color theme="1"/>
        <rFont val="Calibri"/>
        <family val="2"/>
        <scheme val="minor"/>
      </rPr>
      <t>(11), 961–967. https://doi.org/10.1021/acs.estlett.1c00682</t>
    </r>
  </si>
  <si>
    <t xml:space="preserve">McIntyre et al. (2022) memo cites Challis et al. (2021) and Feist et al. (2018) for work on this topic. </t>
  </si>
  <si>
    <r>
      <t xml:space="preserve">Feist, B. E., Buhle, E. R., Baldwin, D. H., Spromberg, J. A., Damm, S. E., Davis, J. W., &amp; Scholz, N. L. (2018). Roads to ruin: conservation threats to a sentinel species across an urban gradient. </t>
    </r>
    <r>
      <rPr>
        <i/>
        <sz val="11"/>
        <color theme="1"/>
        <rFont val="Calibri"/>
        <family val="2"/>
        <scheme val="minor"/>
      </rPr>
      <t>Ecological Applications</t>
    </r>
    <r>
      <rPr>
        <sz val="11"/>
        <color theme="1"/>
        <rFont val="Calibri"/>
        <family val="2"/>
        <scheme val="minor"/>
      </rPr>
      <t xml:space="preserve">, </t>
    </r>
    <r>
      <rPr>
        <i/>
        <sz val="11"/>
        <color theme="1"/>
        <rFont val="Calibri"/>
        <family val="2"/>
        <scheme val="minor"/>
      </rPr>
      <t>27</t>
    </r>
    <r>
      <rPr>
        <sz val="11"/>
        <color theme="1"/>
        <rFont val="Calibri"/>
        <family val="2"/>
        <scheme val="minor"/>
      </rPr>
      <t>(8), 2382–2396. https://doi.org/10.1002/eap.1615</t>
    </r>
  </si>
  <si>
    <t xml:space="preserve">"Roads to ruin: conservation threats to a sentinel species across an urban gradient" is by Blake E. Feist, Eric R. Buhle, David H. Baldwin, Julann A. Spromberg, Steven E. Damm, Jay W. Davis, and Nathaniel L. Scholz and has a CC BY 4.0 Attribution 4.0 International Deed license (found here: https://creativecommons.org/licenses/by/4.0/). The article can be accessed at the following link:  https://doi.org/10.1002/eap.1615. Portions of the publication are summarized. </t>
  </si>
  <si>
    <t xml:space="preserve">"Occurrences of Tire Rubber-Derived Contaminants in Cold-Climate Urban Runoff" is by J. K. Challis, H. Popick, S. Prajapati, P. Harder, J. P. Giesy, K. McPhedran, and M. Brinkmann and has a CC BY-NC-ND 4.0 Attribution-NonCommercial-NoDerivatives 4.0 International Deed license (found here: https://creativecommons.org/licenses/by-nc-nd/4.0/). The article can be accessed at the following link: https://doi.org/10.1021/acs.estlett.1c00682. Portions of the publication are summarized. </t>
  </si>
  <si>
    <r>
      <t xml:space="preserve">Young, A., Kochenkov, V., McIntyre, J. K., Stark, J. D., &amp; Coffin, A. B. (2018). Urban stormwater runoff negatively impacts lateral line development in larval zebrafish and salmon embryos. </t>
    </r>
    <r>
      <rPr>
        <i/>
        <sz val="11"/>
        <color theme="1"/>
        <rFont val="Calibri"/>
        <family val="2"/>
        <scheme val="minor"/>
      </rPr>
      <t>Scientific Reports</t>
    </r>
    <r>
      <rPr>
        <sz val="11"/>
        <color theme="1"/>
        <rFont val="Calibri"/>
        <family val="2"/>
        <scheme val="minor"/>
      </rPr>
      <t xml:space="preserve">, </t>
    </r>
    <r>
      <rPr>
        <i/>
        <sz val="11"/>
        <color theme="1"/>
        <rFont val="Calibri"/>
        <family val="2"/>
        <scheme val="minor"/>
      </rPr>
      <t>8</t>
    </r>
    <r>
      <rPr>
        <sz val="11"/>
        <color theme="1"/>
        <rFont val="Calibri"/>
        <family val="2"/>
        <scheme val="minor"/>
      </rPr>
      <t>, 2830. https://doi.org/10.1038/s41598-018-21209-z</t>
    </r>
  </si>
  <si>
    <t xml:space="preserve">"Urban stormwater runoff negatively impacts lateral line development in larval zebrafish and salmon embryos" is by Alexander Young, Valentin Kochenkov, Jenifer K. McIntyre, John D. Stark, and Allison B. Coffin and has a CC BY 4.0 Attribution 4.0 International Deed license (found here: https://creativecommons.org/licenses/by/4.0/). The article can be accessed at the following link: https://doi.org/10.1038/s41598-018-21209-z. Portions of the publication are summarized. </t>
  </si>
  <si>
    <r>
      <t xml:space="preserve">Harding, L. B., Tagal, M., Ylitalo, G. M., Incardona, J. P., Davis, J. W., Scholz, N. L., &amp; McIntyre, J. K. (2020). Urban stormwater and crude oil injury pathways converge on the developing heart of a shore-spawning marine forage fish. </t>
    </r>
    <r>
      <rPr>
        <i/>
        <sz val="11"/>
        <color theme="1"/>
        <rFont val="Calibri"/>
        <family val="2"/>
        <scheme val="minor"/>
      </rPr>
      <t>Aquatic Toxicology</t>
    </r>
    <r>
      <rPr>
        <sz val="11"/>
        <color theme="1"/>
        <rFont val="Calibri"/>
        <family val="2"/>
        <scheme val="minor"/>
      </rPr>
      <t xml:space="preserve">, </t>
    </r>
    <r>
      <rPr>
        <i/>
        <sz val="11"/>
        <color theme="1"/>
        <rFont val="Calibri"/>
        <family val="2"/>
        <scheme val="minor"/>
      </rPr>
      <t>229</t>
    </r>
    <r>
      <rPr>
        <sz val="11"/>
        <color theme="1"/>
        <rFont val="Calibri"/>
        <family val="2"/>
        <scheme val="minor"/>
      </rPr>
      <t>, 105654. https://doi.org/10.1016/j.aquatox.2020.105654</t>
    </r>
  </si>
  <si>
    <t xml:space="preserve">"Urban stormwater and crude oil injury pathways converge on the developing heart of a shore-spawning marine forage fish" is by Louisa B. Harding, Mark Tagal, Gina M. Ylitalo, John P. Incardona, Jay W. Davis, Nathaniel L. Scholz, and Jenifer K. McIntyre and has a CC BY-NC-ND 4.0 Attribution-NonCommercial-NoDerivatives 4.0 International Deed license (found here: https://creativecommons.org/licenses/by-nc-nd/4.0/). The article can be accessed at the following link: https://doi.org/10.1016/j.aquatox.2020.105654. Portions of the publication are summarized. </t>
  </si>
  <si>
    <r>
      <t xml:space="preserve">Hiki, K., Asahina, K., Kato, K., Yamagishi, T., Omagari, R., Iwasaki, Y., Watanabe, H., &amp; Yamamoto, H. (2021). Acute toxicity of a tire rubber-derived chemical, 6PPD quinone, to freshwater fish and crustacean species. </t>
    </r>
    <r>
      <rPr>
        <i/>
        <sz val="11"/>
        <color theme="1"/>
        <rFont val="Calibri"/>
        <family val="2"/>
        <scheme val="minor"/>
      </rPr>
      <t>Environmental Science &amp; Technology Letters</t>
    </r>
    <r>
      <rPr>
        <sz val="11"/>
        <color theme="1"/>
        <rFont val="Calibri"/>
        <family val="2"/>
        <scheme val="minor"/>
      </rPr>
      <t xml:space="preserve">, </t>
    </r>
    <r>
      <rPr>
        <i/>
        <sz val="11"/>
        <color theme="1"/>
        <rFont val="Calibri"/>
        <family val="2"/>
        <scheme val="minor"/>
      </rPr>
      <t>8</t>
    </r>
    <r>
      <rPr>
        <sz val="11"/>
        <color theme="1"/>
        <rFont val="Calibri"/>
        <family val="2"/>
        <scheme val="minor"/>
      </rPr>
      <t>(9), 779–784. https://doi.org/10.1021/acs.estlett.1c00453</t>
    </r>
  </si>
  <si>
    <r>
      <t xml:space="preserve">Varshney, S., Gora, A. H., Siriyappagouder, P., Kiron, V., &amp; Olsvik, P. A. (2022). Toxicological effects of 6PPD and 6PPD quinone in zebrafish larvae. </t>
    </r>
    <r>
      <rPr>
        <i/>
        <sz val="11"/>
        <color theme="1"/>
        <rFont val="Calibri"/>
        <family val="2"/>
        <scheme val="minor"/>
      </rPr>
      <t>Journal of Hazardous Materials</t>
    </r>
    <r>
      <rPr>
        <sz val="11"/>
        <color theme="1"/>
        <rFont val="Calibri"/>
        <family val="2"/>
        <scheme val="minor"/>
      </rPr>
      <t xml:space="preserve">, </t>
    </r>
    <r>
      <rPr>
        <i/>
        <sz val="11"/>
        <color theme="1"/>
        <rFont val="Calibri"/>
        <family val="2"/>
        <scheme val="minor"/>
      </rPr>
      <t>424</t>
    </r>
    <r>
      <rPr>
        <sz val="11"/>
        <color theme="1"/>
        <rFont val="Calibri"/>
        <family val="2"/>
        <scheme val="minor"/>
      </rPr>
      <t>(Part C), 127623. https://doi.org/10.1016/j.jhazmat.2021.127623</t>
    </r>
  </si>
  <si>
    <r>
      <t>"Toxicological effects of 6PPD and 6PPD quinone in zebrafish larvae" is by Shubham Varshney, Adnan H. Gora, Prabhugouda Siriyappagouder, Viswanath Kiron, and P</t>
    </r>
    <r>
      <rPr>
        <sz val="11"/>
        <color theme="1"/>
        <rFont val="Calibri"/>
        <family val="2"/>
      </rPr>
      <t xml:space="preserve">ål A. Olsvik and has a CC BY 4.0 Attribution 4.0 International Deed license (found here: https://creativecommons.org/licenses/by/4.0/). The article can be accessed at the following link: https://doi.org/10.1016/j.jhazmat.2021.127623. Portions of the publication are summarized. </t>
    </r>
  </si>
  <si>
    <t>McIntyre et al. (2022) memo cites Hiki et al. (2021), Varshney et al. (2022) for information about zebrafish, refers to their own work on herring and coho (e.g., Harding et al. (2020), Young et al. (2018)).</t>
  </si>
  <si>
    <t>See ITRC (2023): "What We Know: 6PPD and 6PPD-quinone"</t>
  </si>
  <si>
    <r>
      <t xml:space="preserve">Yamano, T., &amp; Shimizu, M. (2009). Skin sensitization potency and cross-reactivity of </t>
    </r>
    <r>
      <rPr>
        <i/>
        <sz val="11"/>
        <color theme="1"/>
        <rFont val="Calibri"/>
        <family val="2"/>
        <scheme val="minor"/>
      </rPr>
      <t>p</t>
    </r>
    <r>
      <rPr>
        <sz val="11"/>
        <color theme="1"/>
        <rFont val="Calibri"/>
        <family val="2"/>
        <scheme val="minor"/>
      </rPr>
      <t xml:space="preserve">-phenylenediamine and its derivatives evaluated by non-radioactive murine local lymph node assay and guinea-pig maximization test. </t>
    </r>
    <r>
      <rPr>
        <i/>
        <sz val="11"/>
        <color theme="1"/>
        <rFont val="Calibri"/>
        <family val="2"/>
        <scheme val="minor"/>
      </rPr>
      <t>Contact Dermatitis</t>
    </r>
    <r>
      <rPr>
        <sz val="11"/>
        <color theme="1"/>
        <rFont val="Calibri"/>
        <family val="2"/>
        <scheme val="minor"/>
      </rPr>
      <t xml:space="preserve">, </t>
    </r>
    <r>
      <rPr>
        <i/>
        <sz val="11"/>
        <color theme="1"/>
        <rFont val="Calibri"/>
        <family val="2"/>
        <scheme val="minor"/>
      </rPr>
      <t>60</t>
    </r>
    <r>
      <rPr>
        <sz val="11"/>
        <color theme="1"/>
        <rFont val="Calibri"/>
        <family val="2"/>
        <scheme val="minor"/>
      </rPr>
      <t>(4), 193–198. https://doi.org/10.1111/j.1600-0536.2008.01500.x</t>
    </r>
  </si>
  <si>
    <r>
      <t xml:space="preserve">OSPAR Commission. (2006). </t>
    </r>
    <r>
      <rPr>
        <i/>
        <sz val="11"/>
        <color theme="1"/>
        <rFont val="Calibri"/>
        <family val="2"/>
        <scheme val="minor"/>
      </rPr>
      <t xml:space="preserve">2006 Update: OSPAR background document on 4-(dimethylbutylamino)diphenylamine (6PPD) </t>
    </r>
    <r>
      <rPr>
        <sz val="11"/>
        <color theme="1"/>
        <rFont val="Calibri"/>
        <family val="2"/>
        <scheme val="minor"/>
      </rPr>
      <t>(Publication Number 271/2006). https://www.ospar.org/documents?v=7029</t>
    </r>
  </si>
  <si>
    <r>
      <t xml:space="preserve">Fang, L., Fang, C., Di, S., Yu, Y., Wang, C., Wang, X., &amp; Jin, Y. (2023). Oral exposure to tire rubber-derived contaminant 6PPD and 6PPD-quinone induce hepatotoxicity in mice. </t>
    </r>
    <r>
      <rPr>
        <i/>
        <sz val="11"/>
        <color theme="1"/>
        <rFont val="Calibri"/>
        <family val="2"/>
        <scheme val="minor"/>
      </rPr>
      <t>Science of the Total Environment</t>
    </r>
    <r>
      <rPr>
        <sz val="11"/>
        <color theme="1"/>
        <rFont val="Calibri"/>
        <family val="2"/>
        <scheme val="minor"/>
      </rPr>
      <t xml:space="preserve">, </t>
    </r>
    <r>
      <rPr>
        <i/>
        <sz val="11"/>
        <color theme="1"/>
        <rFont val="Calibri"/>
        <family val="2"/>
        <scheme val="minor"/>
      </rPr>
      <t>869</t>
    </r>
    <r>
      <rPr>
        <sz val="11"/>
        <color theme="1"/>
        <rFont val="Calibri"/>
        <family val="2"/>
        <scheme val="minor"/>
      </rPr>
      <t>, 161836. https://doi.org/10.1016/j.scitotenv.2023.161836</t>
    </r>
  </si>
  <si>
    <r>
      <t xml:space="preserve">Du, B., Liang, B., Li, Y., Shen, M., Liu, L.-Y., &amp; Zeng, L. (2022). First report on the occurrence of </t>
    </r>
    <r>
      <rPr>
        <i/>
        <sz val="11"/>
        <color theme="1"/>
        <rFont val="Calibri"/>
        <family val="2"/>
        <scheme val="minor"/>
      </rPr>
      <t>N</t>
    </r>
    <r>
      <rPr>
        <sz val="11"/>
        <color theme="1"/>
        <rFont val="Calibri"/>
        <family val="2"/>
        <scheme val="minor"/>
      </rPr>
      <t>‑(1,3-Dimethylbutyl)‑</t>
    </r>
    <r>
      <rPr>
        <i/>
        <sz val="11"/>
        <color theme="1"/>
        <rFont val="Calibri"/>
        <family val="2"/>
        <scheme val="minor"/>
      </rPr>
      <t>N′</t>
    </r>
    <r>
      <rPr>
        <sz val="11"/>
        <color theme="1"/>
        <rFont val="Calibri"/>
        <family val="2"/>
        <scheme val="minor"/>
      </rPr>
      <t>‑phenyl‑</t>
    </r>
    <r>
      <rPr>
        <i/>
        <sz val="11"/>
        <color theme="1"/>
        <rFont val="Calibri"/>
        <family val="2"/>
        <scheme val="minor"/>
      </rPr>
      <t>p</t>
    </r>
    <r>
      <rPr>
        <sz val="11"/>
        <color theme="1"/>
        <rFont val="Calibri"/>
        <family val="2"/>
        <scheme val="minor"/>
      </rPr>
      <t xml:space="preserve">‑phenylenediamine (6PPD) and 6PPD-quinone as pervasive pollutants in human urine from South China. </t>
    </r>
    <r>
      <rPr>
        <i/>
        <sz val="11"/>
        <color theme="1"/>
        <rFont val="Calibri"/>
        <family val="2"/>
        <scheme val="minor"/>
      </rPr>
      <t>Environmental Science &amp; Technology Letters</t>
    </r>
    <r>
      <rPr>
        <sz val="11"/>
        <color theme="1"/>
        <rFont val="Calibri"/>
        <family val="2"/>
        <scheme val="minor"/>
      </rPr>
      <t xml:space="preserve">, </t>
    </r>
    <r>
      <rPr>
        <i/>
        <sz val="11"/>
        <color theme="1"/>
        <rFont val="Calibri"/>
        <family val="2"/>
        <scheme val="minor"/>
      </rPr>
      <t>9</t>
    </r>
    <r>
      <rPr>
        <sz val="11"/>
        <color theme="1"/>
        <rFont val="Calibri"/>
        <family val="2"/>
        <scheme val="minor"/>
      </rPr>
      <t>(12), 1056–1062. https://doi.org/10.1021/acs.estlett.2c00821</t>
    </r>
  </si>
  <si>
    <t>DOH cites Yamano and Shimizu (2009), OSPAR Commission (2006), Herve-Bazin et al. (1977), Fang et al. (2023), and Du et al. (2022) for human health research on 6PPD/6PPD-Q</t>
  </si>
  <si>
    <r>
      <t xml:space="preserve">Zhao, H. N., Hu, X., Gonzalez, M., Rideout, C. A., Hobby, G. C., Fisher, M. F., McCormick, C. J., Dodd, M. C., Kim, K. E., Tian, Z., &amp; Kolodziej, E. P. (2023). Screening </t>
    </r>
    <r>
      <rPr>
        <i/>
        <sz val="11"/>
        <color theme="1"/>
        <rFont val="Calibri"/>
        <family val="2"/>
        <scheme val="minor"/>
      </rPr>
      <t>p</t>
    </r>
    <r>
      <rPr>
        <sz val="11"/>
        <color theme="1"/>
        <rFont val="Calibri"/>
        <family val="2"/>
        <scheme val="minor"/>
      </rPr>
      <t xml:space="preserve">‑Phenylenediamine antioxidants, their transformation products, and industrial chemical additives in crumb rubber and elastomeric consumer products. </t>
    </r>
    <r>
      <rPr>
        <i/>
        <sz val="11"/>
        <color theme="1"/>
        <rFont val="Calibri"/>
        <family val="2"/>
        <scheme val="minor"/>
      </rPr>
      <t>Environmental Science &amp; Technology</t>
    </r>
    <r>
      <rPr>
        <sz val="11"/>
        <color theme="1"/>
        <rFont val="Calibri"/>
        <family val="2"/>
        <scheme val="minor"/>
      </rPr>
      <t xml:space="preserve">, </t>
    </r>
    <r>
      <rPr>
        <i/>
        <sz val="11"/>
        <color theme="1"/>
        <rFont val="Calibri"/>
        <family val="2"/>
        <scheme val="minor"/>
      </rPr>
      <t>57</t>
    </r>
    <r>
      <rPr>
        <sz val="11"/>
        <color theme="1"/>
        <rFont val="Calibri"/>
        <family val="2"/>
        <scheme val="minor"/>
      </rPr>
      <t>(7), 2779–2791. https://doi.org/10.1021/acs.est.2c07014</t>
    </r>
  </si>
  <si>
    <t>DOH cites Zhao et al. (2023) for work on this topic</t>
  </si>
  <si>
    <r>
      <t xml:space="preserve">Buhl, K. J., &amp; Hamilton, S. J. (1990). Comparative toxicity of inorganic contaminants released by placer mining to early life stages of salmonids. </t>
    </r>
    <r>
      <rPr>
        <i/>
        <sz val="11"/>
        <color theme="1"/>
        <rFont val="Calibri"/>
        <family val="2"/>
        <scheme val="minor"/>
      </rPr>
      <t>Ecotoxicology and Environmental Safety</t>
    </r>
    <r>
      <rPr>
        <sz val="11"/>
        <color theme="1"/>
        <rFont val="Calibri"/>
        <family val="2"/>
        <scheme val="minor"/>
      </rPr>
      <t xml:space="preserve">, </t>
    </r>
    <r>
      <rPr>
        <i/>
        <sz val="11"/>
        <color theme="1"/>
        <rFont val="Calibri"/>
        <family val="2"/>
        <scheme val="minor"/>
      </rPr>
      <t>20</t>
    </r>
    <r>
      <rPr>
        <sz val="11"/>
        <color theme="1"/>
        <rFont val="Calibri"/>
        <family val="2"/>
        <scheme val="minor"/>
      </rPr>
      <t>(3), 325–342. https://doi.org/10.1016/0147-6513(90)90010-3</t>
    </r>
  </si>
  <si>
    <r>
      <t xml:space="preserve">Hamilton, S. J., &amp; Buhl, K. J. (1990). Acute toxicity of boron, molybdenum, and selenium to fry of chinook salmon and coho salmon. </t>
    </r>
    <r>
      <rPr>
        <i/>
        <sz val="11"/>
        <color theme="1"/>
        <rFont val="Calibri"/>
        <family val="2"/>
        <scheme val="minor"/>
      </rPr>
      <t>Archives of Environmental Contamination and Toxicology</t>
    </r>
    <r>
      <rPr>
        <sz val="11"/>
        <color theme="1"/>
        <rFont val="Calibri"/>
        <family val="2"/>
        <scheme val="minor"/>
      </rPr>
      <t xml:space="preserve">, </t>
    </r>
    <r>
      <rPr>
        <i/>
        <sz val="11"/>
        <color theme="1"/>
        <rFont val="Calibri"/>
        <family val="2"/>
        <scheme val="minor"/>
      </rPr>
      <t>19</t>
    </r>
    <r>
      <rPr>
        <sz val="11"/>
        <color theme="1"/>
        <rFont val="Calibri"/>
        <family val="2"/>
        <scheme val="minor"/>
      </rPr>
      <t>, 366–373. https://doi.org/10.1007/BF01054980</t>
    </r>
  </si>
  <si>
    <r>
      <t xml:space="preserve">Buhler, D. R., Rasmusson, M. E., &amp; Shanks, W. E. (1969). Chronic oral DDT toxicity in juvenile coho and chinook salmon. </t>
    </r>
    <r>
      <rPr>
        <i/>
        <sz val="11"/>
        <color theme="1"/>
        <rFont val="Calibri"/>
        <family val="2"/>
        <scheme val="minor"/>
      </rPr>
      <t>Toxicology and Applied Pharmacology</t>
    </r>
    <r>
      <rPr>
        <sz val="11"/>
        <color theme="1"/>
        <rFont val="Calibri"/>
        <family val="2"/>
        <scheme val="minor"/>
      </rPr>
      <t xml:space="preserve">, </t>
    </r>
    <r>
      <rPr>
        <i/>
        <sz val="11"/>
        <color theme="1"/>
        <rFont val="Calibri"/>
        <family val="2"/>
        <scheme val="minor"/>
      </rPr>
      <t>14</t>
    </r>
    <r>
      <rPr>
        <sz val="11"/>
        <color theme="1"/>
        <rFont val="Calibri"/>
        <family val="2"/>
        <scheme val="minor"/>
      </rPr>
      <t>(3), 535–555. https://doi.org/10.1016/0041-008X(69)90014-3</t>
    </r>
  </si>
  <si>
    <r>
      <t xml:space="preserve">Porter, D. E. (2022). </t>
    </r>
    <r>
      <rPr>
        <i/>
        <sz val="11"/>
        <color theme="1"/>
        <rFont val="Calibri"/>
        <family val="2"/>
        <scheme val="minor"/>
      </rPr>
      <t xml:space="preserve">Acute toxicity of copper to three species of Pacific salmon in water with low hardness and low dissolved organic carbon </t>
    </r>
    <r>
      <rPr>
        <sz val="11"/>
        <color theme="1"/>
        <rFont val="Calibri"/>
        <family val="2"/>
        <scheme val="minor"/>
      </rPr>
      <t>(Publication No. 29996289) [Master's thesis, University of Alaska Fairbanks]. ProQuest Dissertations &amp; Theses.</t>
    </r>
  </si>
  <si>
    <r>
      <t xml:space="preserve">Katz, M., &amp; Chadwick, G. G. (1961). Toxicity of endrin to some Pacific Northwest fishes. </t>
    </r>
    <r>
      <rPr>
        <i/>
        <sz val="11"/>
        <color theme="1"/>
        <rFont val="Calibri"/>
        <family val="2"/>
        <scheme val="minor"/>
      </rPr>
      <t>Transactions of the American Fisheries Society</t>
    </r>
    <r>
      <rPr>
        <sz val="11"/>
        <color theme="1"/>
        <rFont val="Calibri"/>
        <family val="2"/>
        <scheme val="minor"/>
      </rPr>
      <t xml:space="preserve">, </t>
    </r>
    <r>
      <rPr>
        <i/>
        <sz val="11"/>
        <color theme="1"/>
        <rFont val="Calibri"/>
        <family val="2"/>
        <scheme val="minor"/>
      </rPr>
      <t>90</t>
    </r>
    <r>
      <rPr>
        <sz val="11"/>
        <color theme="1"/>
        <rFont val="Calibri"/>
        <family val="2"/>
        <scheme val="minor"/>
      </rPr>
      <t>(4), 394–397. https://doi.org/10.1577/1548-8659(1961)90[394:TOETSP]2.0.CO;2</t>
    </r>
  </si>
  <si>
    <t xml:space="preserve">For the first question, WDFW cites Buhl and Hamilton (1990), Buhler et al. (1969), Porter (2022), Katz and Chadwick (1961), and Hamilton and Buhl (1990). For the second question, WDFW cites Blair et al. (in prep). </t>
  </si>
  <si>
    <t xml:space="preserve">McIntyre et al. (2022) memo describes WSU work in-progress on this topic. </t>
  </si>
  <si>
    <r>
      <t xml:space="preserve">Blair, S. I., Barlow, C. H., &amp; McIntyre, J. K. (2021). Acute cerebrovascular effects in juvenile coho salmon exposed to roadway runoff. </t>
    </r>
    <r>
      <rPr>
        <i/>
        <sz val="11"/>
        <color theme="1"/>
        <rFont val="Calibri"/>
        <family val="2"/>
        <scheme val="minor"/>
      </rPr>
      <t>Canadian Journal of Fisheries and Aquatic Sciences</t>
    </r>
    <r>
      <rPr>
        <sz val="11"/>
        <color theme="1"/>
        <rFont val="Calibri"/>
        <family val="2"/>
        <scheme val="minor"/>
      </rPr>
      <t>, 78(2), 103–109. https://doi.org/10.1139/cjfas-2020-0240</t>
    </r>
  </si>
  <si>
    <t>McIntyre et al. (2022) memo describes WSU work in-progress on this topic and cites Blair et al. (2021). Describes specific additional research needs related to this work on the blood brain barrier (McIntyre et al., 2022, pp. 6-7).</t>
  </si>
  <si>
    <r>
      <t xml:space="preserve">Johannessen, C., Helm, P., Lashuk, B., Yargeau, V., &amp; Metcalfe, C. D. (2022). The tire wear compounds 6PPD-quinone and 1,3-diphenylguanidine in an urban watershed. </t>
    </r>
    <r>
      <rPr>
        <i/>
        <sz val="11"/>
        <color theme="1"/>
        <rFont val="Calibri"/>
        <family val="2"/>
        <scheme val="minor"/>
      </rPr>
      <t>Archives of Environmental Contamination and Toxicology</t>
    </r>
    <r>
      <rPr>
        <sz val="11"/>
        <color theme="1"/>
        <rFont val="Calibri"/>
        <family val="2"/>
        <scheme val="minor"/>
      </rPr>
      <t xml:space="preserve">, </t>
    </r>
    <r>
      <rPr>
        <i/>
        <sz val="11"/>
        <color theme="1"/>
        <rFont val="Calibri"/>
        <family val="2"/>
        <scheme val="minor"/>
      </rPr>
      <t>82</t>
    </r>
    <r>
      <rPr>
        <sz val="11"/>
        <color theme="1"/>
        <rFont val="Calibri"/>
        <family val="2"/>
        <scheme val="minor"/>
      </rPr>
      <t>, 171–179. https://doi.org/10.1007/s00244-021-00878-4</t>
    </r>
  </si>
  <si>
    <r>
      <t xml:space="preserve">Peter, K. T., Hou, F., Tian, Z., Wu, C., Goehring, M., Liu, F., &amp; Kolodziej, E. P. (2020). More than a first flush: Urban creek storm hydrographs demonstrate broad contaminant pollutographs. </t>
    </r>
    <r>
      <rPr>
        <i/>
        <sz val="11"/>
        <color theme="1"/>
        <rFont val="Calibri"/>
        <family val="2"/>
        <scheme val="minor"/>
      </rPr>
      <t>Environmental Science &amp; Technology</t>
    </r>
    <r>
      <rPr>
        <sz val="11"/>
        <color theme="1"/>
        <rFont val="Calibri"/>
        <family val="2"/>
        <scheme val="minor"/>
      </rPr>
      <t xml:space="preserve">, </t>
    </r>
    <r>
      <rPr>
        <i/>
        <sz val="11"/>
        <color theme="1"/>
        <rFont val="Calibri"/>
        <family val="2"/>
        <scheme val="minor"/>
      </rPr>
      <t>54</t>
    </r>
    <r>
      <rPr>
        <sz val="11"/>
        <color theme="1"/>
        <rFont val="Calibri"/>
        <family val="2"/>
        <scheme val="minor"/>
      </rPr>
      <t>(10), 6152–6165. https://doi.org/10.1021/acs.est.0c00872</t>
    </r>
  </si>
  <si>
    <t>Peter and Kolodziej (2022a) memo cites Peter et al. (2020) and Johannessen et al. (2022) for work related to this topic. Specifically states that there needs to be more work to verify findings of Johannessen et al. (2022).</t>
  </si>
  <si>
    <t>Ecology is researching street sweeping efficacy (see Water Quality Program (2023): "Focus on: Best Management Practices for 6PPD-q").</t>
  </si>
  <si>
    <t>McIntyre et al. (2022, p. 7) memo describes three WSU collaborative projects slated to commence in fall 2022 that study stormwater treatment for 6PPD-Q specifically</t>
  </si>
  <si>
    <t>Ecology is researching sorption in various bioretention media (see Water Quality Program (2023): "Focus on: Best Management Practices for 6PPD-q").</t>
  </si>
  <si>
    <t>Ecology is researching this (see Water Quality Program (2023): "Focus on: Best Management Practices for 6PPD-q').</t>
  </si>
  <si>
    <t>Ecology is researching bioretention longevity (see Water Quality Program (2023): "Focus on: Best Management Practices for 6PPD-q").</t>
  </si>
  <si>
    <r>
      <t xml:space="preserve">Baensch-Baltruschat, B., Kocher, B., Kochleus, C., Stock, F., &amp; Reifferscheid, G. (2021). Tyre and road wear particles - A calculation of generation, transport and release to water and soil with special regard to German roads. </t>
    </r>
    <r>
      <rPr>
        <i/>
        <sz val="11"/>
        <color theme="1"/>
        <rFont val="Calibri"/>
        <family val="2"/>
        <scheme val="minor"/>
      </rPr>
      <t>Science of the Total Environment</t>
    </r>
    <r>
      <rPr>
        <sz val="11"/>
        <color theme="1"/>
        <rFont val="Calibri"/>
        <family val="2"/>
        <scheme val="minor"/>
      </rPr>
      <t xml:space="preserve">, </t>
    </r>
    <r>
      <rPr>
        <i/>
        <sz val="11"/>
        <color theme="1"/>
        <rFont val="Calibri"/>
        <family val="2"/>
        <scheme val="minor"/>
      </rPr>
      <t>752</t>
    </r>
    <r>
      <rPr>
        <sz val="11"/>
        <color theme="1"/>
        <rFont val="Calibri"/>
        <family val="2"/>
        <scheme val="minor"/>
      </rPr>
      <t>, 141939. https://doi.org/10.1016/j.scitotenv.2020.141939</t>
    </r>
  </si>
  <si>
    <t xml:space="preserve">"Tyre and road wear particles - A calculation of generation, transport and release to water and soil with special regard to German roads" is by Beate Baensch-Baltruschat, Birgit Kocher, Christian Kochleus, Friederike Stock, and Georg Reifferscheid and has a CC BY-NC-ND 4.0 Attribution-NonCommercial-NoDerivatives 4.0 International Deed license (found here: https://creativecommons.org/licenses/by-nc-nd/4.0/). The article can be accessed at the following link: https://doi.org/10.1016/j.scitotenv.2020.141939. Portions of the publication are summarized. </t>
  </si>
  <si>
    <t>This paper mentions there is some knowledge about microplastics generally (cites Baensch-Baltruschat et al. (2021)) (Mayer et al., 2024, p. 16)</t>
  </si>
  <si>
    <t>2021 Toxics Workshops: Action recommended by Jim West in Synthesis Talk on TBiOS project (West, 2021)</t>
  </si>
  <si>
    <t>2021 Toxics Workshops: Research need described in the Toxics in Aquatic Life – Key Messages 2021.04.26_FINAL document (internal SIL file) (C. A. James, personal communication, October 3, 2023).</t>
  </si>
  <si>
    <t>Stormwater SIL Toxics Pod 2024 Investment Recommendations (D. Bilhimer, personal communication, July 22, 2024) (Dustin's proposed uncertainty)</t>
  </si>
  <si>
    <t>2023 SEAQ Microplastics and Marine Debris Workshop (Discussion of uPlastics in the environment and protocols for uPlastic ID (Q&amp;A), 2023)</t>
  </si>
  <si>
    <t>2021 Toxics Workshops: Described in the Toxics in Aquatic Life – Key Messages 2021.04.26_FINAL document (internal SIL file) (C. A. James, personal communication, October 3, 2023)</t>
  </si>
  <si>
    <t>2021 Toxics Workshops: Research need identified by Tisha King-Heiden New Studies talk on insecticide and fish larvae (King-Heiden, 2021)</t>
  </si>
  <si>
    <t>2023 Wastewater Workshops. See final recommendations document for prioritization information (F. Bothfeld, personal communication, January 29, 2024).</t>
  </si>
  <si>
    <t>PNAMP Fish Monitoring Work Group Tech Talk by Nat Scholz: "An update on NOAA-F stormwater science in Puget Sound" (Pacific Northwest Aquatic Monitoring Partnership, 2023)</t>
  </si>
  <si>
    <t>Puget Sound Federal Task Force (2022): "Puget Sound Federal Task Force Action Plan 2022-2026"</t>
  </si>
  <si>
    <t>Tribes (2017): "Recommended Priorities for Salmon Recovery and the Chinook Implementation Strategy"</t>
  </si>
  <si>
    <t>2021 Toxics Workshops: Jim West Synthesis Talk on TBiOS project (West, 2021)</t>
  </si>
  <si>
    <t>2021 Toxics Workshops: Monitoring/research need identified by Craig Senter talk on groundwater in Green-Duwamish (Senter, 2021)</t>
  </si>
  <si>
    <t>2021 Toxics Workshops: Statement on slide from Matt Harper talk on air pollution (Harper, 2021)</t>
  </si>
  <si>
    <t>Stormwater SIL Toxics Pod 2024 Investment Recommendations (D. Bilhimer, personal communication, July 22, 2024) (Dustin's proposed uncertainty, edited by SLD)</t>
  </si>
  <si>
    <t>Stormwater SIL Toxics Pod 2024 Investment Recommendations (D. Bilhimer, personal communication, July 22, 2024) (SLD's proposed uncertainty)</t>
  </si>
  <si>
    <t>Treaty Tribes in Western Washington (2023): "Tribal Natural Resources Management 2023 Annual Report from the Treaty Tribes in Western Washington"</t>
  </si>
  <si>
    <t>Treaty Tribes in Western Washington (2020): "2020 State of Our Watersheds" report</t>
  </si>
  <si>
    <t>"Technical memorandum on aquatic toxicity of stormwater and role of 6PPD-quinone" (McIntyre et al., 2022) memo in Appendix D of Environmental Assessment Program and Water Quality Program (2022): "6PPD in Road Runoff: Assessment and Mitigation Strategies"</t>
  </si>
  <si>
    <t>"6PPD in Stormwater Technical Memo - Characterizing 6PPD and 6PPD-Quinone in Stormwater" (Peter &amp; Kolodziej, 2022a) memo in Appendix D of Environmental Assessment Program and Water Quality Program (2022): "6PPD in Road Runoff: Assessment and Mitigation Strategies"</t>
  </si>
  <si>
    <t>Environmental Assessment Program and Water Quality Program (2022): "6PPD in Road Runoff: Assessment and Mitigation Strategies" (Ecology document)</t>
  </si>
  <si>
    <t>2021 Toxics Workshops: Research question identified by Ed Kolodziej and Jenifer McIntyre talk on 6PPD-Q (Kolodziej &amp; McIntyre, 2021)</t>
  </si>
  <si>
    <t xml:space="preserve">Sustainable Chemistry Catalyst (University of Massachusetts Lowell) (2023): "Collaborative Innovation Forum: Functional Substitutes to 6PPD in Tires Meeting Report" </t>
  </si>
  <si>
    <r>
      <t xml:space="preserve">McIntyre, J., &amp; Kolodziej, E. (n.d.). </t>
    </r>
    <r>
      <rPr>
        <i/>
        <sz val="11"/>
        <color theme="1"/>
        <rFont val="Calibri"/>
        <family val="2"/>
        <scheme val="minor"/>
      </rPr>
      <t>Technical Q+A on stormwater and tire chemical toxicity to aquatic organisms</t>
    </r>
    <r>
      <rPr>
        <sz val="11"/>
        <color theme="1"/>
        <rFont val="Calibri"/>
        <family val="2"/>
        <scheme val="minor"/>
      </rPr>
      <t>. Washington Stormwater Center. https://pspwa.app.box.com/s/m4ww5rzli8fdl4u10dwb0p3rrfi05p20/file/900070649608</t>
    </r>
  </si>
  <si>
    <t>2021 Toxics Workshops: Participant question documented in Technical Q and A Tire Chemical Toxicity_WSD UWT.pdf (McIntyre &amp; Kolodziej, n.d.) (this may have been a question raised in a different presentation than the Toxics Workshop: a 2/19/2021 talk at Salmon Safe B.C.)</t>
  </si>
  <si>
    <t>Navickis-Brasch et al. (2022): "Stormwater Treatment of Tire Contaminants Best Management Practices Effectiveness" (Ecology document)</t>
  </si>
  <si>
    <t>State of Washington Department of Ecology, Washington State Department of Transportation, Washington State Department of Health, Puget Sound Partnership, &amp; Washington Department of Fish &amp; Wildlife (n.d.): "6PPD Washington State Interagency Webinar Follow-Up"</t>
  </si>
  <si>
    <t>Interstate Technology and Regulatory Council (2023): "What We Know: 6PPD and 6PPD-quinone"</t>
  </si>
  <si>
    <t xml:space="preserve">Research need expressed by Rhea Smith in meeting on 3/15/2024 (R. Smith, personal communication, March 15, 2024) </t>
  </si>
  <si>
    <t>Conversation with Maggie Taylor (Nooksack Indian Tribe staff) (M. Taylor, personal communication, July 23, 2024)</t>
  </si>
  <si>
    <t>2021 Toxics Workshops: Mentioned in the Toxics in Aquatic Life – Key Messages 2021.04.26_FINAL document (internal SIL file) (C. A. James, personal communication, October 3, 2023).</t>
  </si>
  <si>
    <t>Washington State Department of Ecology and Manahan (2021): "Technical memo: Assessment of potential hazards of 6PPD and alternatives"</t>
  </si>
  <si>
    <t>Mayer et al. (2024) (pre-proof)</t>
  </si>
  <si>
    <t>2021 Toxics Workshops: Research need identified by Ed Kolodziej and Jenifer McIntyre talk on 6PPD-Q (Kolodziej &amp; McIntyre, 2021)</t>
  </si>
  <si>
    <t>Sustainable Chemistry Catalyst (University of Massachusetts Lowell) (2023): "Collaborative Innovation Forum: Functional Substitutes to 6PPD in Tires Meeting Report"</t>
  </si>
  <si>
    <t>Salish Sea Marine Survival Project (2023): "Salish Sea Marine Survival Project Transboundary Workshop 2023"</t>
  </si>
  <si>
    <r>
      <t xml:space="preserve">Herve-Bazin, B., Gradiski, D., Duprat, P., Marignac, B., Foussereau, J., Cavelier, C., &amp; Bieber, P. (1977). Occupational eczema from N-isopropyl-N'-phenylparaphenylenediamine (IPPD) and N-dimethyl-1,3 butyl-N'-phenylparaphenylenediamine (DMPPD) in tyres. </t>
    </r>
    <r>
      <rPr>
        <i/>
        <sz val="11"/>
        <color theme="1"/>
        <rFont val="Calibri"/>
        <family val="2"/>
        <scheme val="minor"/>
      </rPr>
      <t>Contact Dermatitis</t>
    </r>
    <r>
      <rPr>
        <sz val="11"/>
        <color theme="1"/>
        <rFont val="Calibri"/>
        <family val="2"/>
        <scheme val="minor"/>
      </rPr>
      <t xml:space="preserve">, </t>
    </r>
    <r>
      <rPr>
        <i/>
        <sz val="11"/>
        <color theme="1"/>
        <rFont val="Calibri"/>
        <family val="2"/>
        <scheme val="minor"/>
      </rPr>
      <t>3</t>
    </r>
    <r>
      <rPr>
        <sz val="11"/>
        <color theme="1"/>
        <rFont val="Calibri"/>
        <family val="2"/>
        <scheme val="minor"/>
      </rPr>
      <t>(1), 1-15. https://doi.org/10.1111/j.1600-0536.1977.tb03580.x</t>
    </r>
  </si>
  <si>
    <r>
      <t xml:space="preserve">Senter, C. A., Conn, K. E., Black, R. W., Welch, W. B., &amp; Fasser, E. T. (2019). </t>
    </r>
    <r>
      <rPr>
        <i/>
        <sz val="11"/>
        <color theme="1"/>
        <rFont val="Calibri"/>
        <family val="2"/>
        <scheme val="minor"/>
      </rPr>
      <t>Assessment of existing groundwater quality data in the Green-Duwamish Watershed, Washington</t>
    </r>
    <r>
      <rPr>
        <sz val="11"/>
        <color theme="1"/>
        <rFont val="Calibri"/>
        <family val="2"/>
        <scheme val="minor"/>
      </rPr>
      <t xml:space="preserve"> (Open-File Report 2019-1131). U.S. Geological Survey. https://doi.org/10.3133/ofr20191131</t>
    </r>
  </si>
  <si>
    <r>
      <t xml:space="preserve">May, S., &amp; Mayes, F. (2024, January 11). Polychlorinated biphenyls (PCBs) were banned 45 years ago. Why are they still a problem? </t>
    </r>
    <r>
      <rPr>
        <i/>
        <sz val="11"/>
        <color theme="1"/>
        <rFont val="Calibri"/>
        <family val="2"/>
        <scheme val="minor"/>
      </rPr>
      <t>Washington State Department of Ecology</t>
    </r>
    <r>
      <rPr>
        <sz val="11"/>
        <color theme="1"/>
        <rFont val="Calibri"/>
        <family val="2"/>
        <scheme val="minor"/>
      </rPr>
      <t xml:space="preserve">. https://ecology.wa.gov/blog/january-2024/polychlorinated-biphenyls-pcbs-were-banned-45-years-ago-why-are-they-still-a-problem </t>
    </r>
  </si>
  <si>
    <t>Discussion of red flags for river and estuary habitat (West, 2021).</t>
  </si>
  <si>
    <t>Jim proposed possible sources of these chemical trends that need to be investigated (West, 2021)</t>
  </si>
  <si>
    <r>
      <t xml:space="preserve">Osterberg, D. J., &amp; Pelletier, G. (2015, August). </t>
    </r>
    <r>
      <rPr>
        <i/>
        <sz val="11"/>
        <color theme="1"/>
        <rFont val="Calibri"/>
        <family val="2"/>
        <scheme val="minor"/>
      </rPr>
      <t>Puget Sound Regional Toxics Model: Evaluation of PCBs, PBDEs, PAHs, copper, lead, and zinc</t>
    </r>
    <r>
      <rPr>
        <sz val="11"/>
        <color theme="1"/>
        <rFont val="Calibri"/>
        <family val="2"/>
        <scheme val="minor"/>
      </rPr>
      <t xml:space="preserve"> (Publication No. 15-03-025). Washington State Department of Ecology, Environmental Assessment Program. https://apps.ecology.wa.gov/publications/SummaryPages/1503025.html</t>
    </r>
  </si>
  <si>
    <t>This was discussed in the Q&amp;A session from Nat Scholz's talk about NOAA stormwater research (Pacific Northwest Aquatic Monitoring Partnership, 2023)</t>
  </si>
  <si>
    <t>Section "Commencement Bay – EPA Superfund Site – Fear for Health
Concerns to Puyallup Tribal Members" for Puyallup Tribe of Indians (Treaty Tribes in Western Washington, 2020, p. 213)</t>
  </si>
  <si>
    <r>
      <t>O’Neill, S. M., Carey, A. J., Harding, L. B., West, J. E., Ylitalo, G. M., &amp; Chamberlin, J. W. (2020). Chemical tracers guide identification of the location and source of persistent organic pollutants in juvenile Chinook salmon (</t>
    </r>
    <r>
      <rPr>
        <i/>
        <sz val="11"/>
        <color theme="1"/>
        <rFont val="Calibri"/>
        <family val="2"/>
        <scheme val="minor"/>
      </rPr>
      <t>Oncorhynchus tshawytscha</t>
    </r>
    <r>
      <rPr>
        <sz val="11"/>
        <color theme="1"/>
        <rFont val="Calibri"/>
        <family val="2"/>
        <scheme val="minor"/>
      </rPr>
      <t xml:space="preserve">), migrating seaward through an estuary with multiple contaminant inputs. </t>
    </r>
    <r>
      <rPr>
        <i/>
        <sz val="11"/>
        <color theme="1"/>
        <rFont val="Calibri"/>
        <family val="2"/>
        <scheme val="minor"/>
      </rPr>
      <t>Science of the Total Environment</t>
    </r>
    <r>
      <rPr>
        <sz val="11"/>
        <color theme="1"/>
        <rFont val="Calibri"/>
        <family val="2"/>
        <scheme val="minor"/>
      </rPr>
      <t xml:space="preserve">, </t>
    </r>
    <r>
      <rPr>
        <i/>
        <sz val="11"/>
        <color theme="1"/>
        <rFont val="Calibri"/>
        <family val="2"/>
        <scheme val="minor"/>
      </rPr>
      <t>712</t>
    </r>
    <r>
      <rPr>
        <sz val="11"/>
        <color theme="1"/>
        <rFont val="Calibri"/>
        <family val="2"/>
        <scheme val="minor"/>
      </rPr>
      <t>, 135516. https://doi.org/10.1016/j.scitotenv.2019.135516</t>
    </r>
  </si>
  <si>
    <r>
      <t>"Chemical tracers guide identification of the location and source of persistent organic pollutants in juvenile Chinook salmon (</t>
    </r>
    <r>
      <rPr>
        <i/>
        <sz val="11"/>
        <color theme="1"/>
        <rFont val="Calibri"/>
        <family val="2"/>
        <scheme val="minor"/>
      </rPr>
      <t>Oncorhynchus tshawytscha</t>
    </r>
    <r>
      <rPr>
        <sz val="11"/>
        <color theme="1"/>
        <rFont val="Calibri"/>
        <family val="2"/>
        <scheme val="minor"/>
      </rPr>
      <t xml:space="preserve">), migrating seaward through an estuary with multiple contaminant inputs" is by Sandra M. O'Neill, Andrea J. Carey, Louisa B. Harding, James E. West, Gina M. Ylitalo, and Joshua W. Chamberlin and has a CC BY 4.0 Attribution 4.0 International Deed license (found here: https://creativecommons.org/licenses/by/4.0/). The article can be accessed at the following link: https://doi.org/10.1016/j.scitotenv.2019.135516. Portions of the publication are summarized. </t>
    </r>
  </si>
  <si>
    <r>
      <t xml:space="preserve">Sloan, C. A., Anulacion, B. F., Bolton, J. L., Boyd, D., Olson, O. P., Sol, S. Y., Ylitalo, G. M., &amp; Johnson, L. L. (2010). Polybrominated diphenyl ethers in outmigrant juvenile Chinook salmon from the Lower Columbia River and Estuary and Puget Sound, Washington. </t>
    </r>
    <r>
      <rPr>
        <i/>
        <sz val="11"/>
        <color theme="1"/>
        <rFont val="Calibri"/>
        <family val="2"/>
        <scheme val="minor"/>
      </rPr>
      <t>Archives of Environmental Contamination and Toxicology</t>
    </r>
    <r>
      <rPr>
        <sz val="11"/>
        <color theme="1"/>
        <rFont val="Calibri"/>
        <family val="2"/>
        <scheme val="minor"/>
      </rPr>
      <t xml:space="preserve">, </t>
    </r>
    <r>
      <rPr>
        <i/>
        <sz val="11"/>
        <color theme="1"/>
        <rFont val="Calibri"/>
        <family val="2"/>
        <scheme val="minor"/>
      </rPr>
      <t>58</t>
    </r>
    <r>
      <rPr>
        <sz val="11"/>
        <color theme="1"/>
        <rFont val="Calibri"/>
        <family val="2"/>
        <scheme val="minor"/>
      </rPr>
      <t>, 403–414. https://doi.org/10.1007/s00244-009-9391-y</t>
    </r>
  </si>
  <si>
    <t>This is described in the context of the “yellow flag” about in juvenile fish at particular Puget Sound sites (Toxics in Aquatic Life – Key Messages 2021.04.26_FINAL document (internal SIL file) (C. A. James, personal communication, October 3, 2023)).</t>
  </si>
  <si>
    <t>Talk about flame retardants in consumer products by Megan Liu (Discussion of uPlastics in the environment and protocols for uPlastic ID (Q&amp;A), 2023)</t>
  </si>
  <si>
    <t xml:space="preserve">Discussion of uPlastics in the environment and protocols for uPlastic ID (Q&amp;A) (2023): Talk about flame retardants in consumer products by Megan Liu. Answer: Don't know, discussed some existing measures </t>
  </si>
  <si>
    <t xml:space="preserve">Discussion of uPlastics in the environment and protocols for uPlastic ID (Q&amp;A) (2023): Talk about flame retardants in consumer products by Megan Liu. Not sure if this was a separate question or related to the question above. </t>
  </si>
  <si>
    <r>
      <t>West, J. E., Carey, A. J., Ylitalo, G. M., Incardona, J. P., Edmunds, R. C., Sloan, C. A., Niewolny, L. A., Lanksbury, J. A., &amp; O’Neill, S. M. (2019). Polycyclic aromatic hydrocarbons in Pacific herring (</t>
    </r>
    <r>
      <rPr>
        <i/>
        <sz val="11"/>
        <color theme="1"/>
        <rFont val="Calibri"/>
        <family val="2"/>
        <scheme val="minor"/>
      </rPr>
      <t>Clupea pallasii</t>
    </r>
    <r>
      <rPr>
        <sz val="11"/>
        <color theme="1"/>
        <rFont val="Calibri"/>
        <family val="2"/>
        <scheme val="minor"/>
      </rPr>
      <t xml:space="preserve">) embryos exposed to creosote-treated pilings during a piling-removal project in a nearshore marine habitat of Puget Sound. </t>
    </r>
    <r>
      <rPr>
        <i/>
        <sz val="11"/>
        <color theme="1"/>
        <rFont val="Calibri"/>
        <family val="2"/>
        <scheme val="minor"/>
      </rPr>
      <t>Marine Pollution Bulletin</t>
    </r>
    <r>
      <rPr>
        <sz val="11"/>
        <color theme="1"/>
        <rFont val="Calibri"/>
        <family val="2"/>
        <scheme val="minor"/>
      </rPr>
      <t xml:space="preserve">, </t>
    </r>
    <r>
      <rPr>
        <i/>
        <sz val="11"/>
        <color theme="1"/>
        <rFont val="Calibri"/>
        <family val="2"/>
        <scheme val="minor"/>
      </rPr>
      <t>142</t>
    </r>
    <r>
      <rPr>
        <sz val="11"/>
        <color theme="1"/>
        <rFont val="Calibri"/>
        <family val="2"/>
        <scheme val="minor"/>
      </rPr>
      <t>, 253–262. https://doi.org/10.1016/j.marpolbul.2019.03.028</t>
    </r>
  </si>
  <si>
    <r>
      <t>"Polycyclic aromatic hydrocarbons in Pacific herring (</t>
    </r>
    <r>
      <rPr>
        <i/>
        <sz val="11"/>
        <color theme="1"/>
        <rFont val="Calibri"/>
        <family val="2"/>
        <scheme val="minor"/>
      </rPr>
      <t>Clupea pallasii</t>
    </r>
    <r>
      <rPr>
        <sz val="11"/>
        <color theme="1"/>
        <rFont val="Calibri"/>
        <family val="2"/>
        <scheme val="minor"/>
      </rPr>
      <t xml:space="preserve">) embryos exposed to creosote-treated pilings during a piling-removal project in a nearshore marine habitat of Puget Sound" is by James E. West, Andrea J. Carey, Gina M. Ylitalo, John P. Incardona, Richard C. Edmunds, Catherine A. Sloan, Laurie A. Niewolny, Jennifer A. Lanksbury, and Sandra M. O'Neill and has a CC BY-NC-ND 4.0 Attribution-NonCommercial-NoDerivatives 4.0 International Deed license (found here: https://creativecommons.org/licenses/by-nc-nd/4.0/). The article can be accessed at the following link: https://doi.org/10.1016/j.marpolbul.2019.03.028. Portions of the publication are summarized. </t>
    </r>
  </si>
  <si>
    <r>
      <t xml:space="preserve">Lanksbury, J., Lubliner, B., Langness, M., &amp; West, J. (2017). </t>
    </r>
    <r>
      <rPr>
        <i/>
        <sz val="11"/>
        <color theme="1"/>
        <rFont val="Calibri"/>
        <family val="2"/>
        <scheme val="minor"/>
      </rPr>
      <t>Stormwater Action Monitoring 2015/16 mussel monitoring survey</t>
    </r>
    <r>
      <rPr>
        <sz val="11"/>
        <color theme="1"/>
        <rFont val="Calibri"/>
        <family val="2"/>
        <scheme val="minor"/>
      </rPr>
      <t xml:space="preserve"> (WDFW Report Number FPT 17-06). Washington Department of Fish and Wildlife, Toxics-focused Biological Observation System (T-BiOS), Puget Sound Ecosystem Monitoring Program (PSEMP), Stormwater Action Monitoring. https://wdfw.wa.gov/sites/default/files/publications/01925/wdfw01925.pdf</t>
    </r>
  </si>
  <si>
    <t>Described in the context of the “YELLOW FLAG” about nearshore PAHs (Toxics in Aquatic Life – Key Messages 2021.04.26_FINAL document (internal SIL file) (C. A. James, personal communication, October 3, 2023)).</t>
  </si>
  <si>
    <t>Described as new work being done, in talk about NOAA stormwater research (Pacific Northwest Aquatic Monitoring Partnership, 2023)</t>
  </si>
  <si>
    <r>
      <t xml:space="preserve">Washington State Department of Ecology. (2021, May). </t>
    </r>
    <r>
      <rPr>
        <i/>
        <sz val="11"/>
        <color theme="1"/>
        <rFont val="Calibri"/>
        <family val="2"/>
        <scheme val="minor"/>
      </rPr>
      <t>Per- and polyfluoroalkyl substances draft Chemical Action Plan: Draft for Public Comment</t>
    </r>
    <r>
      <rPr>
        <sz val="11"/>
        <color theme="1"/>
        <rFont val="Calibri"/>
        <family val="2"/>
        <scheme val="minor"/>
      </rPr>
      <t xml:space="preserve"> (Publication 20-04-035). Washington State Department of Ecology, Hazardous Waste and Toxics Reduction Program. https://apps.ecology.wa.gov/publications/summarypages/2004035.html</t>
    </r>
  </si>
  <si>
    <t>Based on results of research (King-Heiden, 2021)</t>
  </si>
  <si>
    <t>Recommendation in the CECs and Toxics "Problem Area" of the "Improving WW Treatment" workshop (F. Bothfeld, personal communication, January 29, 2024)</t>
  </si>
  <si>
    <t>To achieve the following action: "Emphasize funding and implementation of Science and monitoring actions to support Puget Sound Salmon recovery" (Tribes, 2017, p. 3)</t>
  </si>
  <si>
    <t>Dustin notes: "More of a critical analysis than an uncertainty but this is squarely in PSI's wheelhouse" (D. Bilhimer, personal communication, July 22, 2024)</t>
  </si>
  <si>
    <t>Dustin notes: "This is specifically directed at the EPA response to Ecology's petition to ban inadvertent PCBs, see: https://ecology.wa.gov/blog/january-2024/polychlorinated-biphenyls-pcbs-were-banned-45-years-ago-why-are-they-still-a-problem" (D. Bilhimer, personal communication, July 22, 2024; May &amp; Mayes, 2024)</t>
  </si>
  <si>
    <t>TBiOS nearshore work on mussel transplants (specifically regarding PAHs) (West, 2021)</t>
  </si>
  <si>
    <t>Related to spatial bias in results of Green-Duwamish groundwater study (Senter, 2021)</t>
  </si>
  <si>
    <t>Section "Monte Cristo Mining Area Removal Actions Complete, Results Are Mixed" (Treaty Tribes in Western Washington, 2020, p. 264) for Sauk-Suiattle Indian Tribe</t>
  </si>
  <si>
    <t>I can't tell from my notes if this is an outstanding research question, or if this is being addressed already by NOAA work. This may be specifically pertaining to PAHs? (Pacific Northwest Aquatic Monitoring Partnership, 2023)
7/24/2024 update: I think this is an active area of NOAA work (Pacific Northwest Aquatic Monitoring Partnership, 2023)</t>
  </si>
  <si>
    <t>Pacific Northwest Aquatic Monitoring Partnership (2023): Described as a research need for the next five years, by Nat Scholz in this talk about NOAA stormwater research. Not sure which toxics this is specific to.</t>
  </si>
  <si>
    <t>Nat Scholz answered by describing the steps that are already taking place to move toward this work (Task Force, funding) (Pacific Northwest Aquatic Monitoring Partnership, 2023)</t>
  </si>
  <si>
    <t>On slide (7) about cancer risk from wood smoke and diesel exhaust (Harper, 2021)</t>
  </si>
  <si>
    <t>Dustin notes: "Probably a couple ways to frame this, but they all revolve around better understanding toxic exposure from indoor air quality" (D. Bilhimer, personal communication, July 22, 2024)</t>
  </si>
  <si>
    <t>Described as a Federal research goal by Nat Scholz in this talk about NOAA stormwater research (Pacific Northwest Aquatic Monitoring Partnership, 2023)</t>
  </si>
  <si>
    <t>This statement was included in summary of existing knowledge written by Jenifer McIntyre, Anand Jayakaran, and Kathy Peter (as of July 2022) about 6PPD-Q (McIntyre et al., 2022)</t>
  </si>
  <si>
    <t>Specified as a task for the Water "Key Target area" (Northwest Indian Fisheries Commission, 2019, p. 5)</t>
  </si>
  <si>
    <t>A sub-bullet of the following "Recommended Action" for "WATER QUALITY / QUANTITY": "Enhance oversight of National Pollution Discharge Elimination System (NPDES) permits" (Northwest Indian Fisheries Commission, 2019, p. 10)</t>
  </si>
  <si>
    <t>Dustin notes: "This is complex and the nutrient side of it is covered in large part by the planning requirements in the current Puget Sound Nutrients general permit for municipal wastewater. There are smaller, private wastewater treatment facilities that are not covered by that GP. Identifying treatment technologies that have multiple benefits for toxics/nutrient removal or just CEC removal could be helpful" (D. Bilhimer, personal communication, July 22, 2024)</t>
  </si>
  <si>
    <t>Recommendation in the "Problem Area": "Reduce Influent Burden on Centralized Systems" of the "Improving WW Treatment" workshop (F. Bothfeld, personal communication, January 29, 2024)</t>
  </si>
  <si>
    <t>Recommendation in the "Problem Area": "Reduce Total Nutrients Using Alternatives to Biological Nutrient Reduction (BNR) Technology" of the "Improving WW Treatment" workshop (F. Bothfeld, personal communication, January 29, 2024)</t>
  </si>
  <si>
    <t>Recommendation in the "Problem Area": "Improve End Product Management" of the "Improving WW Treatment" workshop (F. Bothfeld, personal communication, January 29, 2024)</t>
  </si>
  <si>
    <t>"Stormwater Runoff Increases Coho Pre-Spawning Mortality" for Muckleshoot Indian Tribe (Treaty Tribes in Western Washington, 2020, p. 140)</t>
  </si>
  <si>
    <t>Section "Stormwater Runoff Factors Connected with Coho Pre-Spawning Mortality (PSM)" (Treaty Tribes in Western Washington, 2020, p. 320) for Suquamish Tribe</t>
  </si>
  <si>
    <t>Nisqually Tribe is studying this, with collaborators (Treaty Tribes in Western Washington, 2023)</t>
  </si>
  <si>
    <t>Described as a research need for the next five years, by Nat Scholz in this talk about NOAA stormwater research (Pacific Northwest Aquatic Monitoring Partnership, 2023)</t>
  </si>
  <si>
    <t xml:space="preserve">Per Dustin, research on this uncertainty would depend on conversations with Ecology first (D. Bilhimer, personal communication, July 22, 2024). </t>
  </si>
  <si>
    <t>Dustin notes: "This could be included as a needed critical analysis" (D. Bilhimer, personal communication, July 22, 2024)</t>
  </si>
  <si>
    <t>A sub-bullet of the following "Recommended Action" for "WATER QUALITY / QUANTITY": "Evaluate conditions" (Northwest Indian Fisheries Commission, 2019, p. 10)</t>
  </si>
  <si>
    <t>This statement was included in summary of existing knowledge and research needs written by Katherine Peter and Edward Kolodziej (as of January 2022) about 6PPD-Q (Peter &amp; Kolodziej, 2022a)</t>
  </si>
  <si>
    <t>In Appendix B ("6PPD-q Spatial Technical Advisory Committee Overview"), this research need was included in list of "Assumptions and questions at this early stage of 6PPD discovery that define the scope and scale of 6PPD in the environment" (Environmental Assessment Program and Water Quality Program, 2022, Appendix B, p. 22)</t>
  </si>
  <si>
    <t>Research recommendation from the Stormwater Work Group 6PPD Subgroup, presented in Appendix B of Ecology 2022 report (Environmental Assessment Program and Water Quality Program, 2022). This specific research recommendation was targeted at NMFS (Environmental Assessment Program and Water Quality Program, 2022).</t>
  </si>
  <si>
    <t>“Environmental Chemistry” category of “Pressing Research Questions about 6PPD-quinone" (Kolodziej &amp; McIntyre, 2021)</t>
  </si>
  <si>
    <t>This statement was included in summary of existing knowledge and research needs written by Katherine Peter and Edward Kolodziej (as of January 2022) about 6PPD-Q (Peter &amp; Kolodziej, 2022a). They specifically indicated that this information is needed for "fundamental understanding of reactivity" (Peter &amp; Kolodziej, 2022a, p. 5)</t>
  </si>
  <si>
    <t>This statement was included in summary of existing knowledge and research needs written by Katherine Peter and Edward Kolodziej (as of January 2022) about 6PPD-Q (Peter &amp; Kolodziej, 2022a). They specifically indicated that this information is needed to "[inform] expected contaminant loads, release rates, and dominant sources" (Peter &amp; Kolodziej, 2022a, p. 5)</t>
  </si>
  <si>
    <t>From summary of "Small Group Discussions – Near-Term Opportunities for 6PPD Alternative Development and Implementation" (Sustainable Chemistry Catalyst (University of Massachusetts Lowell), 2023, p. 15)</t>
  </si>
  <si>
    <t>McIntyre and Kolodziej (n.d.): Jenifer McIntyre’s answer: Maybe
McIntyre and Kolodziej (n.d.): Ed Kolodziej’s answer: Proprietary information</t>
  </si>
  <si>
    <t>This was listed as a "2-5 years" "research need" (Peter &amp; Kolodziej, 2022b, p. 6) in summary of research needs written by Katherine Peter and Edward Kolodziej (as of January 2022) about 6PPD-Q</t>
  </si>
  <si>
    <t>Specifically identified as a research need related to the identification of acceptable alternatives to 6PPD (Sustainable Chemistry Catalyst (University of Massachusetts Lowell), 2023). From summary of "Small Group Discussions – Barriers Constraining Substitution of 6PPD in Tires in the Near-Term" (Sustainable Chemistry Catalyst (University of Massachusetts Lowell), 2023, p. 12)</t>
  </si>
  <si>
    <t>On list of "Additional Research Questions to Inform Priority Areas for 6PPD Source Control Planning" (Environmental Assessment Program and Water Quality Program, 2022, p. 31)</t>
  </si>
  <si>
    <t>This statement was made in Environmental Assessment Program and Water Quality Program (2022) Appendix F, which is a summary of existing knowledge about "Sources of 6PPD and 6PPD-q" (title)</t>
  </si>
  <si>
    <t>Identified as a "medium" priority research need in the context of informing BMPs for 6PPD/6PPD-q (relative to other research needs on their list) (Navickis-Brasch et al., 2022)</t>
  </si>
  <si>
    <t>This was listed as a "2-5 years" "research need" (Peter &amp; Kolodziej 2022b, p. 6) in summary of research needs written by Katherine Peter and Edward Kolodziej (as of January 2022) about 6PPD-Q</t>
  </si>
  <si>
    <t xml:space="preserve">Identified as a "medium" priority research need in the context of informing BMPs for 6PPD/6PPD-q (relative to other research needs on their list) (Navickis-Brasch et al., 2022). Specifically recommend research on this topic (Navickis-Brasch et al., 2022). </t>
  </si>
  <si>
    <t>This was listed as a "2-5 year" "research need" (Peter &amp; Kolodziej, 2022b, p. 6) in summary of research needs written by Katherine Peter and Edward Kolodziej (as of January 2022) about 6PPD-Q</t>
  </si>
  <si>
    <t>This was listed as a "5-10+ years" "research need" (Peter &amp; Kolodziej, 2022b, p. 6) in summary of research needs written by Katherine Peter and Edward Kolodziej (as of January 2022) about 6PPD-Q</t>
  </si>
  <si>
    <t>State of Washington Department of Ecology, Washington State Department of Transportation, Washington State Department of Health, Puget Sound Partnership, &amp; Washington Department of Fish &amp; Wildlife (n.d.): Question directed to Ecology. Ecology response; There is work going on to address this</t>
  </si>
  <si>
    <t>Respondent does not think it probable that shingles have the toxic chemicals in question (McIntyre &amp; Kolodziej, n.d.)</t>
  </si>
  <si>
    <t>This was listed as a "0-2 years" "research need" (Peter &amp; Kolodziej, 2022b, p. 6) in summary of research needs written by Katherine Peter and Edward Kolodziej (as of January 2022) about 6PPD-Q</t>
  </si>
  <si>
    <t xml:space="preserve">This was listed as a "0-2 years" "research need" (Peter &amp; Kolodziej, 2022b, p. 6) in summary of research needs written by Katherine Peter and Edward Kolodziej (as of January 2022) about 6PPD-Q </t>
  </si>
  <si>
    <t>This was listed as a "0-2 year" "research need" (Peter &amp; Kolodziej, 2022b, p. 6) in summary of research needs written by Katherine Peter and Edward Kolodziej (as of January 2022) about 6PPD-Q</t>
  </si>
  <si>
    <t>Respondent answer: “Submerged tires will leach 6PPD-quinone that has already formed in the tire surface, but we suspect that new 6PPD-Q will not form underwater” (McIntyre &amp; Kolodziej, n.d., p. 3)</t>
  </si>
  <si>
    <t>State of Washington Department of Ecology, Washington State Department of Transportation, Washington State Department of Health, Puget Sound Partnership, &amp; Washington Department of Fish &amp; Wildlife (n.d.): Question directed to Ecology. Ecology response: "More research is needed to understand the leaching dynamics of tire wear particles and debris in the environment...research is needed to confirm the process and rate of leaching from both tires and tire wear particles that are already released to the environment" (State of Washington Department of Ecology, Washington State Department of Transportation, Washington State Department of Health, Puget Sound Partnership, &amp; Washington Department of Fish &amp; Wildlife, n.d., p. 4)</t>
  </si>
  <si>
    <t>State of Washington Department of Ecology, Washington State Department of Transportation, Washington State Department of Health, Puget Sound Partnership, &amp; Washington Department of Fish &amp; Wildlife (n.d.): Question directed to WDFW. WDFW response: No; monitoring may find key areas</t>
  </si>
  <si>
    <t>State of Washington Department of Ecology, Washington State Department of Transportation, Washington State Department of Health, Puget Sound Partnership, &amp; Washington Department of Fish &amp; Wildlife (n.d.): Question directed to Ecology. Ecology response: TWP 6PPD/6PPD-Q is not in MOVES model</t>
  </si>
  <si>
    <t>Research need described in a brief about current knowledge about 6PPD-Q by ITRC (Interstate Technology and Regulatory Council, 2023)</t>
  </si>
  <si>
    <t>Research recommendation from the Stormwater Work Group 6PPD Subgroup, presented in Appendix B of Environmental Assessment Program and Water Quality Program (2022) report. This specific research recommendation was targeted at WSC (WSU/UWT/CUW) (Environmental Assessment Program &amp; Water Quality Program, 2022).</t>
  </si>
  <si>
    <t>Research recommendation from the Stormwater Work Group 6PPD Subgroup, presented in Appendix B of Environmental Assessment Program and Water Quality Program (2022) report. This specific research recommendation was targeted at the Stormwater Action Monitoring program (Environmental Assessment Program &amp; Water Quality Program, 2022).</t>
  </si>
  <si>
    <t>Research recommendation from the Stormwater Work Group 6PPD Subgroup, presented in Appendix B of Environmental Assessment Program and Water Quality Program (2022) report. This specific research recommendation was targeted at "All funders" (Environmental Assessment Program &amp; Water Quality Program, 2022, Appendix E, p. 2) (as opposed to other recommendations which are directed to more specific audiences).</t>
  </si>
  <si>
    <t>In Appendix B ("6PPD-q Spatial Technical Advisory Committee Overview"), this research need was included in list of "Assumptions and questions at this early stage of 6PPD discovery that define the scope and scale of 6PPD in the environment" (Environmental Assessment Program &amp; Water Quality Program, 2022, Appendix B, p. 22)</t>
  </si>
  <si>
    <t>On list of "Additional Research Questions to Inform Priority Areas for 6PPD Source Control Planning" (Environmental Assessment Program &amp; Water Quality Program, 2022, p. 31)</t>
  </si>
  <si>
    <t>Research recommendation from the Stormwater Work Group 6PPD Subgroup, presented in Appendix B of Environmental Assessment Program and Water Quality Program (2022) report. This specific research recommendation was targeted at both the Stormwater SIL and NMFS (Environmental Assessment Program &amp; Water Quality Program, 2022).</t>
  </si>
  <si>
    <t>State of Washington Department of Ecology, Washington State Department of Transportation, Washington State Department of Health, Puget Sound Partnership, &amp; Washington Department of Fish &amp; Wildlife (n.d.): Question directed to Ecology. Ecology response: "fate and transport" research is needed and Ecology is studying effectiveness of BMPs (State of Washington Department of Ecology, Washington State Department of Transportation, Washington State Department of Health, Puget Sound Partnership, &amp; Washington Department of Fish &amp; Wildlife, n.d., p. 5)</t>
  </si>
  <si>
    <t>Identified as a "high" priority research need in the context of informing BMPs for 6PPD/6PPD-q (relative to other research needs on their list) (Navickis-Brasch et al., 2022, p. 61)</t>
  </si>
  <si>
    <t>State of Washington Department of Ecology, Washington State Department of Transportation, Washington State Department of Health, Puget Sound Partnership, &amp; Washington Department of Fish &amp; Wildlife (n.d.): Question directed to DOH. DOH response: Drinking water not tested yet (cites a few sources for some work on this topic)</t>
  </si>
  <si>
    <t xml:space="preserve">Research recommendation from the Stormwater Work Group 6PPD Subgroup, presented in Appendix B of Environmental Assessment Program and Water Quality Program (2022) report. This specific research recommendation was targeted at the Stormwater SIL (Environmental Assessment Program &amp; Water Quality Program, 2022). </t>
  </si>
  <si>
    <t>This statement was included in summary of existing knowledge and research needs written by Katherine Peter and Edward Kolodziej (as of January 2022) about 6PPD-Q (Peter &amp; Kolodziej, 2022a). They specifically indicated that this information is needed to "[inform] environmental transport and fate, important for modeling efforts" (Peter &amp; Kolodziej, 2022a, p. 5)</t>
  </si>
  <si>
    <t>This statement was included in summary of existing knowledge and research needs written by Katherine Peter and Edward Kolodziej (as of January 2022) about 6PPD-Q (Peter &amp; Kolodziej, 2022a).</t>
  </si>
  <si>
    <t>This statement was included in summary of existing knowledge and research needs written by Katherine Peter and Edward Kolodziej (as of January 2022) about 6PPD-Q (Peter &amp; Kolodziej, 2022a). They specifically indicated that this information is needed for "accurate detection" and to "[inform] environmental persistence" (Peter &amp; Kolodziej, 2022a, p. 5)</t>
  </si>
  <si>
    <t>Identified as a "medium" priority research need in the context of informing BMPs for 6PPD/6PPD-q (relative to other research needs on their list) (Navickis-Brasch et al., 2022, p. 61)</t>
  </si>
  <si>
    <t>Respondent described pathway of particles and said that there will still be contamination over multiple rains (McIntyre &amp; Kolodziej, n.d.)</t>
  </si>
  <si>
    <t>Identified as a "low" priority research need in the context of informing BMPs for 6PPD/6PPD-q (relative to other research needs on their list) (Navickis-Brasch et al., 2022, p. 61)</t>
  </si>
  <si>
    <t>“Environmental Toxicology &amp; Chemistry” category of “Pressing Research Questions about 6PPD-quinone" (Kolodziej &amp; McIntyre, 2021)</t>
  </si>
  <si>
    <t>Respondent said the chemical will break down eventually, but do not know how or how long this will take (McIntyre &amp; Kolodziej, n.d.)</t>
  </si>
  <si>
    <t>This statement was included in summary of existing knowledge and research needs written by Katherine Peter and Edward Kolodziej (as of January 2022) about 6PPD-Q (Peter &amp; Kolodziej, 2022a). They specifically indicated that this information is needed to "[inform] environmental persistence, treatment approaches" (Peter &amp; Kolodziej, 2022a, p. 5)</t>
  </si>
  <si>
    <t>Research recommendation from the Stormwater Work Group 6PPD Subgroup, presented in Appendix B of Environmental Assessment Program and Water Quality Program (2022) report. This specific research recommendation was targeted at the Stormwater SIL (Environmental Assessment Program &amp; Water Quality Program, 2022). (Footnote 1: "SAM’s stream status and trends monitoring design does not include “chasing storms” but rather focuses on the stream benthic community and sediment sampling during summer low flows. This design may not lend itself to monitoring 6PPD-q in water. If a sediment method is developed and the half-life of 6PPD-q is long enough to make it relevant, SAM might be able to add the analysis, but it would require additional funding" (Environmental Assessment Program &amp; Water Quality Program, 2022, Appendix E, p. 3))</t>
  </si>
  <si>
    <t>This statement was made in Appendix H, which is a summary of existing knowledge about "Pre-Spawn Mortality in Urban Streams" (title) (Environmental Assessment Program &amp; Water Quality Program, 2022)</t>
  </si>
  <si>
    <t>State of Washington Department of Ecology, Washington State Department of Transportation, Washington State Department of Health, Puget Sound Partnership, &amp; Washington Department of Fish &amp; Wildlife (n.d.): Question directed to WDFW. WDFW response: Discussed Ecology/NOAA work on a risk map; discussed WDFW/NOAA work on tissue method to get at this question</t>
  </si>
  <si>
    <t>McIntyre and Kolodziej (n.d.): Respondent said presumably about surface water measurements; referred participant to Ed</t>
  </si>
  <si>
    <t>Respondent referred participant to Ed (McIntyre &amp; Kolodziej, n.d.)</t>
  </si>
  <si>
    <t>Mentioned in the context of the “RED FLAG” about urban runoff mortality syndrome (Toxics in Aquatic Life – Key Messages 2021.04.26_FINAL document (internal SIL file) (C. A. James, personal communication, October 3, 2023))</t>
  </si>
  <si>
    <t>Respondent said that Ed studied this in 2020, unpublished as of this answer (McIntyre &amp; Kolodziej, n.d.)</t>
  </si>
  <si>
    <t xml:space="preserve">Respondent said this has not been studied (McIntyre &amp; Kolodziej, n.d.). </t>
  </si>
  <si>
    <t xml:space="preserve">Identified as a "high" priority research need in the context of informing BMPs for 6PPD/6PPD-q (relative to other research needs on their list) (Navickis-Brasch et al., 2022, p. 61) </t>
  </si>
  <si>
    <t xml:space="preserve">This is one "[area] for subsequent research and collaboration" highlighted from "Ecology and partners" (Environmental Assessment Program &amp; Water Quality Program, 2022, p. 13) in Executive Summary of Ecology 2022 report. </t>
  </si>
  <si>
    <t xml:space="preserve">This is listed as a step in Ecology's planned work to prioritize selection of locations for 6PPD-Q mitigation work (and is stated to be "Ongoing" (Environmental Assessment Program &amp; Water Quality Program, 2022, p. 22)). </t>
  </si>
  <si>
    <t>This is one of three "collaborative research recommendations between our local, State, and Federal partners; a State and Federal Puget Sound Transportation Task Force has been formed to help coordinate future actions and funding gaps" (Environmental Assessment Program &amp; Water Quality Program, 2022, p. 45)</t>
  </si>
  <si>
    <t>This is a sub-part of one of three "collaborative research recommendations between our local, State, and Federal partners; a State and Federal Puget Sound Transportation Task Force has been formed to help coordinate future actions and funding gaps" (Environmental Assessment Program &amp; Water Quality Program, 2022, p. 45)</t>
  </si>
  <si>
    <t>This is a sub-part of one of three "collaborative research recommendations between our local, State, and Federal partners; a State and Federal Puget Sound Transportation Task Force has been formed to help coordinate future actions and funding gaps" (Environmental Assessment Program &amp; Water Quality Program, 2022, p. 45). Also, the report states that "This effort is already underway and led by the National Oceanic and Atmospheric Administration (NOAA) and funded by the Puget Sound National Estuary Program (EPA), but continued support and coordination is needed to support our partners’ efforts" (Environmental Assessment Program &amp; Water Quality Program, 2022, p. 45)</t>
  </si>
  <si>
    <t xml:space="preserve">This research need was described in the main body of the Environmental Assessment Program and Water Quality Program (2022) report, as part of discussion about approach for identifying locations for 6PPD-Q mitigation. </t>
  </si>
  <si>
    <t>“Environmental Toxicology” category of “Pressing Research Questions about 6PPD-quinone" (Kolodziej &amp; McIntyre, 2021)</t>
  </si>
  <si>
    <t>Respondent said there is “anecdotal” information from some other places, and they don’t know of any “coordinated” research work on this topic in other places (McIntyre &amp; Kolodziej, n.d., p. 2)</t>
  </si>
  <si>
    <t>Mentioned in the context of the “RED FLAG” about urban runoff mortality syndrome (Toxics in Aquatic Life – Key Messages 2021.04.26_FINAL document (internal SIL file), p. 6 (C. A. James, personal communication, October 3, 2023)). Cites Harding et al. (2020) for this claim (Toxics in Aquatic Life – Key Messages 2021.04.26_FINAL document (internal SIL file) (C. A. James, personal communication, October 3, 2023)).</t>
  </si>
  <si>
    <t xml:space="preserve">In Appendix B ("6PPD-q Spatial Technical Advisory Committee Overview"), this research need was listed in summary of local expert knowledge gathered by the 6PPD Spatial Technical Advisory Committee ("They" refers to local experts) (Environmental Assessment Program &amp; Water Quality Program, 2022). </t>
  </si>
  <si>
    <t>Outcome of "GreenScreen ® hazard assessment" commissioned by Ecology in 2021 (Washington State Department of Ecology &amp; Manahan, 2021, pp. 5-6).</t>
  </si>
  <si>
    <t>In Appendix B ("6PPD-q Spatial Technical Advisory Committee Overview"), this research need was listed in summary of local expert knowledge gathered by the 6PPD Spatial Technical Advisory Committee (Environmental Assessment Program &amp; Water Quality Program, 2022, Appendix B).</t>
  </si>
  <si>
    <t>McIntyre and Kolodziej (n.d.): Respondent answer: Do not know</t>
  </si>
  <si>
    <t xml:space="preserve">State of Washington Department of Ecology, Washington State Department of Transportation, Washington State Department of Health, Puget Sound Partnership, &amp; Washington Department of Fish &amp; Wildlife (n.d.): Question directed to DOH. DOH summarizes a few studies on this topic. </t>
  </si>
  <si>
    <t>State of Washington Department of Ecology, Washington State Department of Transportation, Washington State Department of Health, Puget Sound Partnership, &amp; Washington Department of Fish &amp; Wildlife (n.d.): Question directed to DOH. DOH response: 6PPD is not carcinogenic; toxicity of transformation products of 6PPD is unknown</t>
  </si>
  <si>
    <t>State of Washington Department of Ecology, Washington State Department of Transportation, Washington State Department of Health, Puget Sound Partnership, &amp; Washington Department of Fish &amp; Wildlife (n.d.): Question directed to DOH. DOH response: Mentioned Ecology work on this topic and Zhao et al. (2023)</t>
  </si>
  <si>
    <t>State of Washington Department of Ecology, Washington State Department of Transportation, Washington State Department of Health, Puget Sound Partnership, &amp; Washington Department of Fish &amp; Wildlife (n.d.): Question directed to DOH. DOH response: Don't know.</t>
  </si>
  <si>
    <t>State of Washington Department of Ecology, Washington State Department of Transportation, Washington State Department of Health, Puget Sound Partnership, &amp; Washington Department of Fish &amp; Wildlife (n.d.): Question directed to WDFW. WDFW response: Cites Blair et al. (in prep) for work on blood-brain barrier (for mode of action); cites other work for comparative sensitivity of coho salmon to chemicals other than 6PPD-Q (Buhl and Hamilton, 1990; Buhler et al., 1969; Hamilton and Buhl, 1990; Katz and Chadwick, 1961; Porter, 2022)</t>
  </si>
  <si>
    <t>Planned outcome of "6PPD-quinone and 6PPD Toxicology Research" task in Puget Sound Federal Task Force Action Plan 2022-2026 (Puget Sound Federal Task Force, 2022, p. 60)</t>
  </si>
  <si>
    <t>Research recommendation from the Stormwater Work Group 6PPD Subgroup, presented in Appendix B of Environmental Assessment Program and Water Quality Program (2022) report. This specific research recommendation was targeted at NMFS (Environmental Assessment Program &amp; Water Quality Program, 2022).</t>
  </si>
  <si>
    <t>Respondent does not know (McIntyre &amp; Kolodziej, n.d.).</t>
  </si>
  <si>
    <t>State of Washington Department of Ecology, Washington State Department of Transportation, Washington State Department of Health, Puget Sound Partnership, &amp; Washington Department of Fish &amp; Wildlife (n.d.): Question directed to WDFW. WDFW response: Don't know, going to study this</t>
  </si>
  <si>
    <t>State of Washington Department of Ecology, Washington State Department of Transportation, Washington State Department of Health, Puget Sound Partnership, &amp; Washington Department of Fish &amp; Wildlife (n.d.): Question directed to WDFW. WDFW response: Don't know, cites Feist et al. (2018). Unknown sublethal impacts</t>
  </si>
  <si>
    <t>Statement in discussion section of "GreenScreen ®...hazard assessment" commissioned by Ecology in 2021 (Washington State Department of Ecology and Manahan, 2021, p. 3)</t>
  </si>
  <si>
    <t>Planned output of "Integrating stormwater science into ESA Section 7 compliance" task in Puget Sound Federal Task Force Action Plan 2022-2026 (Puget Sound Federal Task Force, 2022, p. 44)</t>
  </si>
  <si>
    <t>Respondent said they do not know and that “Transformation products” could have effects (McIntyre &amp; Kolodziej, n.d., p. 3)</t>
  </si>
  <si>
    <t>Question directed to Ecology (State of Washington Department of Ecology, Washington State Department of Transportation, Washington State Department of Health, Puget Sound Partnership, &amp; Washington Department of Fish &amp; Wildlife, n.d.)</t>
  </si>
  <si>
    <t>“In terms of public and decision-maker messaging, I'm concerned that a focus on controlling 6PPD at the source, getting it out of tires, might weaken interest in implementing green stormwater infrastructure. Is your research showing other chemicals, maybe not as toxic as 6PPD, that are detrimental to aquatic health and still require treatment by green stormwater infrastructure? How would you message this issue to decision-makers?" (p. 7)</t>
  </si>
  <si>
    <t>Respondent answer: Shares concern, says there are “other chemicals in stormwater” to address with these other approaches (McIntyre &amp; Kolodziej, n.d., p. 7)</t>
  </si>
  <si>
    <t>This statement was included in summary of existing knowledge and research needs written by Katherine Peter and Edward Kolodziej (as of January 2022) about 6PPD-Q (Peter &amp; Kolodziej, 2022a). This was written in the context of identifying "surrogate compounds" to "accurately represent 6PPD-quinone fate and transport in stormwater systems" (Peter &amp; Kolodziej, 2022a, p. 8)</t>
  </si>
  <si>
    <t>Mentioned as an area of tribal activity related to toxics (Treaty Tribes in Western Washington, 2023)</t>
  </si>
  <si>
    <t>Respondent was not aware of any research on this (McIntyre &amp; Kolodziej, n.d.)</t>
  </si>
  <si>
    <t>Respondent said they don’t know (McIntyre &amp; Kolodziej, n.d.)</t>
  </si>
  <si>
    <t>Respondent answer: “No.” (McIntyre and Kolodziej, n.d., p. 8)</t>
  </si>
  <si>
    <t>“Has a tire treatment been tested to safely remove the "brown" quinone from surface of side-walls of tires?” (p. 8)</t>
  </si>
  <si>
    <t>This statement was included in summary of existing knowledge and research needs written by Katherine Peter and Edward Kolodziej (as of January 2022) about 6PPD-Q (Peter &amp; Kolodziej, 2022a). They specifically indicated that this information is needed to "[inform] BMP design, efficacy, maintenance, and longevity" (Peter &amp; Kolodziej, 2022a, p. 5)</t>
  </si>
  <si>
    <t>This statement is made in Environmental Assessment Program and Water Quality Program (2022) discussion of BMPs for 6PPD-Q.</t>
  </si>
  <si>
    <t>“Are there any specific green infrastructure BMPs that have been found to be more effective in mitigating the toxicology than others - guidelines on sizing/design criteria?” (p. 5)</t>
  </si>
  <si>
    <t>Respondent described some “anecdote[al]” observations from Ed (McIntyre &amp; Kolodziej, n.d., p. 5)</t>
  </si>
  <si>
    <t>“Bio filtration was mentioned as one method of treatment but could other conventional methods of filtration (such as sand filtration) also possibly be effective?” (p. 5)</t>
  </si>
  <si>
    <t>Respondent answer: Study looked at sand filtration and it does not work for 6PPD-Q (McIntyre &amp; Kolodziej, n.d.)</t>
  </si>
  <si>
    <t>Respondent answer: This has not been done (McIntyre &amp; Kolodziej, n.d.)</t>
  </si>
  <si>
    <t>Respondent answer: There has not been study of this question (McIntyre &amp; Kolodziej, n.d.)</t>
  </si>
  <si>
    <t>Respondent answer: Do not know (McIntyre &amp; Kolodziej, n.d.)</t>
  </si>
  <si>
    <t>Respondent said haven’t studied this yet, but know that runoff treatment is effective for months (McIntyre &amp; Kolodziej, n.d.)</t>
  </si>
  <si>
    <t>Respondent said they don’t yet know (McIntyre &amp; Kolodziej, n.d.)</t>
  </si>
  <si>
    <t>Research recommendation from the Stormwater Work Group 6PPD Subgroup, presented in Appendix B of Environmental Assessment Program and Water Quality Program (2022) report. This specific research recommendation was targeted at "Private granting agencies" (Environmental Assessment Program &amp; Water Quality Program, 2022, Appendix E, p. 3).</t>
  </si>
  <si>
    <t>State of Washington Department of Ecology, Washington State Department of Transportation, Washington State Department of Health, Puget Sound Partnership, &amp; Washington Department of Fish &amp; Wildlife (n.d.): Question directed to Ecology. Ecology summarized 2022 BMP report (Navickis-Brasch et al., 2022) and described other knowledge about BMP effectiveness</t>
  </si>
  <si>
    <t xml:space="preserve">Respondent answer: Have a study ready and are hoping for funding (McIntyre &amp; Kolodziej, n.d.) </t>
  </si>
  <si>
    <t>Research recommendation from the Stormwater Work Group 6PPD Subgroup, presented in Appendix B of Environmental Assessment Program and Water Quality Program (2022) report. This specific research recommendation was targeted at WSC (WSU/UWT/CUW) (Environmental Assessment Program and Water Quality Program, 2022).</t>
  </si>
  <si>
    <t>This was listed as a "5-10 years" "research need" (Peter &amp; Kolodziej, 2022b, p. 6) in summary of research needs written by Katherine Peter and Edward Kolodziej (as of January 2022) about 6PPD-Q</t>
  </si>
  <si>
    <t>Research recommendation from the Stormwater Work Group 6PPD Subgroup, presented in Appendix B of Environmental Assessment Program and Water Quality Program (2022) report. This specific research recommendation was targeted at "Other state and federal grant programs, including but not limited to Ecology’s Stormwater Financial Assistance Programs, State Revolving Funds, and other US Environmental Protection Agency funding beyond the National Estuary Program" (Environmental Assessment Program and Water Quality Program, 2022, Appendix E, p. 3)</t>
  </si>
  <si>
    <t>State of Washington Department of Ecology, Washington State Department of Transportation, Washington State Department of Health, Puget Sound Partnership, &amp; Washington Department of Fish &amp; Wildlife (n.d.): Question directed to Ecology. Ecology response: Cites SAM work for measuring aspects of bioretention implementation</t>
  </si>
  <si>
    <t xml:space="preserve">State of Washington Department of Ecology, Washington State Department of Transportation, Washington State Department of Health, Puget Sound Partnership, &amp; Washington Department of Fish &amp; Wildlife (n.d.): Question directed to Ecology. Ecology summarized some information in response. </t>
  </si>
  <si>
    <t>State of Washington Department of Ecology, Washington State Department of Transportation, Washington State Department of Health, Puget Sound Partnership, &amp; Washington Department of Fish &amp; Wildlife (n.d.): Question directed to Ecology. Ecology response: They are focused more on stormwater, based on URMS data</t>
  </si>
  <si>
    <t>On list of "research needs and collaboration" from "Ecology and partners" (Environmental Assessment Program &amp; Water Quality Program, 2022, p. 45). Ecology made a budget request for this particular need "for the 2023-2025 biennium" (Environmental Assessment Program &amp; Water Quality Program, 2022, p. 45). Cited link to Ecology 2023-25 Stormwater Financial Assistance Program (Environmental Assessment Program &amp; Water Quality Program, 2022).</t>
  </si>
  <si>
    <t>On list of "research needs and collaboration" from "Ecology and partners" (Environmental Assessment Program &amp; Water Quality Program, 2022, p. 45). Ecology made a budget request for this particular need "for the 2023-2025 biennium" (Environmental Assessment Program and Water Quality Program, 2022, p. 45). Cited link to Ecology 2023 Policy Level -- PW -- Toxic Tire Wear in Stormwater decision package (Environmental Assessment Program &amp; Water Quality Program, 2022).</t>
  </si>
  <si>
    <t>Respondent answer: Unknown (McIntyre &amp; Kolodziej, n.d.)</t>
  </si>
  <si>
    <t>Respondent answer: Does want this but expects it will take a while (McIntyre &amp; Kolodziej, n.d.)</t>
  </si>
  <si>
    <t>Respondent answer: Seems so (to answer first question) but do not know how brands compare (McIntyre &amp; Kolodziej, n.d.)</t>
  </si>
  <si>
    <t xml:space="preserve">Planned outcome of the "6PPD Pollution Prevention and Alternatives Analysis" task of the Puget Sound Federal Task Force Action Plan 2022-2026 (Puget Sound Federal Task Force, 2022, p. 65) </t>
  </si>
  <si>
    <t>On list of "research needs and collaboration" from "Ecology and partners" (Environmental Assessment Program &amp; Water Quality Program, 2022, p. 45). Ecology made a budget request for this particular need "for the 2023-2025 biennium" (Environmental Assessment Program &amp; Water Quality Program, 2022, p. 45). Cited link to Ecology 2023 Maintenance Level -- AK  -- Address Toxic Tire Wear Chemical decision package (Environmental Assessment Program &amp; Water Quality Program, 2022).</t>
  </si>
  <si>
    <t>This was listed as a "2-5 years" "research need" (Peter &amp; Koloziej, 2022b, p. 6) in summary of research needs written by Katherine Peter and Edward Kolodziej (as of January 2022) about 6PPD-Q</t>
  </si>
  <si>
    <t>This was listed as a "5-10+ years" "research need" (Peter &amp; Koloziej, 2022b, p. 6) in summary of research needs written by Katherine Peter and Edward Kolodziej (as of January 2022) about 6PPD-Q</t>
  </si>
  <si>
    <t>From summary of "Small Group Discussions – Safe Enough?" (Sustainable Chemistry Catalyst (University of Massachusetts Lowell), 2023, p. 9)</t>
  </si>
  <si>
    <t>McIntyre &amp; Kolodziej (n.d.): Respondent answer: Starting to. Encouraged people to pursue this</t>
  </si>
  <si>
    <t>Respondent mentioned a few regulations but says would like to see more incentive-based approaches (McIntyre &amp; Kolodziej, n.d.)</t>
  </si>
  <si>
    <r>
      <t xml:space="preserve">U.S. Tire Manufacturers Association. (2020, December 4). </t>
    </r>
    <r>
      <rPr>
        <i/>
        <sz val="11"/>
        <color theme="1"/>
        <rFont val="Calibri"/>
        <family val="2"/>
        <scheme val="minor"/>
      </rPr>
      <t>USTMA statement regarding the University of Washington's research on 6PPD-quinone and Coho salmon</t>
    </r>
    <r>
      <rPr>
        <sz val="11"/>
        <color theme="1"/>
        <rFont val="Calibri"/>
        <family val="2"/>
        <scheme val="minor"/>
      </rPr>
      <t>. https://www.ustires.org/newsroom/ustma-statement-regarding-university-washingtons-research-6ppd-quinone-and-coho-salmon</t>
    </r>
  </si>
  <si>
    <t>McIntyre &amp; Kolodziej (n.d.): Respondent provided a link to some information: https://www.ustires.org/ustma-statement-regarding-university-washington%E2%80%99s-research-6ppd-quinone-and-coho-salmon (U.S. Tire Manufacturers Association, 2020)</t>
  </si>
  <si>
    <t>Outcome of "GreenScreen ® hazard assessment" commissioned by Ecology in 2021 (Washington State Department of Ecology &amp; Manahan, 2021, p. 6)</t>
  </si>
  <si>
    <t>Outcome of "GreenScreen ® hazard assessment" commissioned by Ecology in 2021 (Washington State Department of Ecology and Manahan, 2021, p. 6)</t>
  </si>
  <si>
    <t>Outcome of "GreenScreen ® hazard assessment" commissioned by Ecology in 2021 (Washington State Department of Ecology &amp; Manahan, 2021, p. 7)</t>
  </si>
  <si>
    <t>Outcome of "GreenScreen ® hazard assessment" commissioned by Ecology in 2021 (Washington State Department of Ecology &amp; Manahan, 2021, p. 8)</t>
  </si>
  <si>
    <t>Outcome of "GreenScreen ® hazard assessment" commissioned by Ecology in 2021 (Washington State Department of Ecology &amp; Manahan, 2021, p. 9)</t>
  </si>
  <si>
    <t>Outcome of "GreenScreen ® hazard assessment" commissioned by Ecology in 2021 (Washington State Department of Ecology &amp; Manahan, 2021, p. 10)</t>
  </si>
  <si>
    <t>Outcome of "GreenScreen ® hazard assessment" commissioned by Ecology in 2021 (Washington State Department of Ecology &amp; Manahan, 2021, p. 11)</t>
  </si>
  <si>
    <t>Outcome of "GreenScreen ® hazard assessment" commissioned by Ecology in 2021 (Washington State Department of Ecology &amp; Manahan, 2021, p. 12)</t>
  </si>
  <si>
    <t>Outcome of "GreenScreen ® hazard assessment" commissioned by Ecology in 2021 (Washington State Department of Ecology &amp; Manahan, 2021, p. 13)</t>
  </si>
  <si>
    <t>Outcome of "GreenScreen ® hazard assessment" commissioned by Ecology in 2021 (Washington State Department of Ecology &amp; Manahan, 2021, p. 14)</t>
  </si>
  <si>
    <t>Outcome of "GreenScreen ®...hazard assessment" commissioned by Ecology in 2021 (Washington State Department of Ecology &amp; Manahan, 2021, p. 3)</t>
  </si>
  <si>
    <t>From summary of Aude Bechu's talk about potential 6PPD alternatives (Sustainable Chemistry Catalyst (University of Massachusetts Lowell), 2023)</t>
  </si>
  <si>
    <t>From "SUMMARY AND KEY TAKEAWAYS" (Sustainable Chemistry Catalyst (University of Massachusetts Lowell), 2023, p. i)</t>
  </si>
  <si>
    <t>Respondent listed some work by Ecology (McIntyre &amp; Kolodziej, n.d.)</t>
  </si>
  <si>
    <t>McIntyre &amp; Kolodziej (n.d.): Respondent answer: Described what they do know, but did not know the date (couldn’t determine from relevant source)</t>
  </si>
  <si>
    <t xml:space="preserve">This is one "[area] for subsequent research and collaboration" highlighted from "Ecology and partners" (Environmental Assessment Program &amp; Water Quality Program, 2022, p. 13) in Executive Summary of Environmental Assessment Program and Water Quality Program (2022) report. </t>
  </si>
  <si>
    <t>This was listed as a "5-10+ years" "research need" ((Peter &amp; Kolodziej, 2022b, p. 6) in summary of research needs written by Katherine Peter and Edward Kolodziej (as of January 2022) about 6PPD-Q</t>
  </si>
  <si>
    <t xml:space="preserve">This question came from the 2022 Ecology BMP report (Navickis-Brasch et al., 2022). </t>
  </si>
  <si>
    <t>Included in list of "Questions and topics from the group to help us consider next steps" (Discussion of uPlastics in the environment and protocols for uPlastic ID (Q&amp;A), 2023, p. 6)</t>
  </si>
  <si>
    <t>"Should we be worries about plasticized cotton and other natural fibers?" (p. 6)</t>
  </si>
  <si>
    <t>"Chemical ID of nanoplastics" (p. 6)</t>
  </si>
  <si>
    <t>"Storm water: seasonality, sampling standardization, QA/QC, rain or runoff microplastics" (p. 6)</t>
  </si>
  <si>
    <t xml:space="preserve">Asked during session called "Broader Discussion - Where do we want to go from here? New &amp; Exciting Research Questions" (Discussion of uPlastics in the environment and protocols for uPlastic ID (Q&amp;A), 2023, p. 3), in section specifically about marine debris. Some answer provided to this question (Discussion of uPlastics in the environment and protocols for uPlastic ID (Q&amp;A), 2023). </t>
  </si>
  <si>
    <t>Asked during session called "Broader Discussion - Where do we want to go from here? New &amp; Exciting Research Questions" (Discussion of uPlastics in the environment and protocols for uPlastic ID (Q&amp;A), 2023, p. 3), in section specifically about marine debris. Some answer provided to this question (Discussion of uPlastics in the environment and protocols for uPlastic ID (Q&amp;A), 2023).</t>
  </si>
  <si>
    <t>"Sources of this pollution?" (p. 2)</t>
  </si>
  <si>
    <t>“Is anyone aware of conclusive research on the role of shellfish aquaculture operations in contribution of microplastics to Puget Sound (specifically south Puget Sound)? And the effects of those contributions?” (p. 11)</t>
  </si>
  <si>
    <r>
      <t>Davidson, K., &amp; Dudas, S. E. (2016). Microplastic ingestion by wild and cultured Manila clams (</t>
    </r>
    <r>
      <rPr>
        <i/>
        <sz val="11"/>
        <color theme="1"/>
        <rFont val="Calibri"/>
        <family val="2"/>
        <scheme val="minor"/>
      </rPr>
      <t>Venerupis philippinarum</t>
    </r>
    <r>
      <rPr>
        <sz val="11"/>
        <color theme="1"/>
        <rFont val="Calibri"/>
        <family val="2"/>
        <scheme val="minor"/>
      </rPr>
      <t xml:space="preserve">) from Baynes Sound, British Columbia. </t>
    </r>
    <r>
      <rPr>
        <i/>
        <sz val="11"/>
        <color theme="1"/>
        <rFont val="Calibri"/>
        <family val="2"/>
        <scheme val="minor"/>
      </rPr>
      <t>Archives of Environmental Contamination and Toxicology</t>
    </r>
    <r>
      <rPr>
        <sz val="11"/>
        <color theme="1"/>
        <rFont val="Calibri"/>
        <family val="2"/>
        <scheme val="minor"/>
      </rPr>
      <t xml:space="preserve">, </t>
    </r>
    <r>
      <rPr>
        <i/>
        <sz val="11"/>
        <color theme="1"/>
        <rFont val="Calibri"/>
        <family val="2"/>
        <scheme val="minor"/>
      </rPr>
      <t>71</t>
    </r>
    <r>
      <rPr>
        <sz val="11"/>
        <color theme="1"/>
        <rFont val="Calibri"/>
        <family val="2"/>
        <scheme val="minor"/>
      </rPr>
      <t>, 147–156. https://doi.org/10.1007/s00244-016-0286-4</t>
    </r>
  </si>
  <si>
    <t>Asked during session called "Broader Discussion - Where do we want to go from here? New &amp; Exciting Research Questions" (Discussion of uPlastics in the environment and protocols for uPlastic ID (Q&amp;A), 2023, p. 3), in discussion specifically about microfibers (Discussion of uPlastics in the environment and protocols for uPlastic ID (Q&amp;A), 2023).</t>
  </si>
  <si>
    <t>"We want to know what is causing toxicity and how to remove that, especially for the cotton. Still need clothes" (p. 5)</t>
  </si>
  <si>
    <t>"Nanoplastic ecotoxicity and concentration thresholds" (p. 6)</t>
  </si>
  <si>
    <t>"What is in leachate?" (p. 6)</t>
  </si>
  <si>
    <t>"What are the plastic associated chemicals we need to focus on?"(p. 7)</t>
  </si>
  <si>
    <t>Possibly asking about research regarding the toxicity of plasticizers? Notes from talk by Veronica Padula (SEAQ Clean Seas Program) (Discussion of uPlastics in the environment and protocols for uPlastic ID (Q&amp;A), 2023)</t>
  </si>
  <si>
    <t>"Was this tested in PIP work with biofilms? Outside of the scope of study, but to be addressed in future? - Ingredient disclosure required for compostability certification (private co.), good idea to address down the line" (Discussion of uPlastics in the environment and protocols for uPlastic ID (Q&amp;A), 2023, p. 1)</t>
  </si>
  <si>
    <t>Talk by Jacqueline Padilla-Gamino and Callum Backstrom about corals and plastics (Discussion of uPlastics in the environment and protocols for uPlastic ID (Q&amp;A), 2023). Uncertainty presumably about how plastic particle size affects corals (Discussion of uPlastics in the environment and protocols for uPlastic ID (Q&amp;A), 2023).</t>
  </si>
  <si>
    <t>"Future research - different particle size?" (p. 2)</t>
  </si>
  <si>
    <t>"Is the hardness of the particle a factor in ingestion? Sometimes nematocysts hooks/catches like sandpaper rather than an arrow/harpoon straight through (that style also exists though)" (p. 2)</t>
  </si>
  <si>
    <t>Talk by Jacqueline Padilla-Gamino and Callum Backstrom about corals and plastics (Discussion of uPlastics in the environment and protocols for uPlastic ID (Q&amp;A), 2023).</t>
  </si>
  <si>
    <t>"How does weathering affect microplastic &lt;-&gt; organism interactions?" (p. 7)</t>
  </si>
  <si>
    <t>Asked during session called "Broader Discussion - Where do we want to go from here? New &amp; Exciting Research Questions" (Discussion of uPlastics in the environment and protocols for uPlastic ID (Q&amp;A), 2023, p. 3), in section specifically about marine debris (Discussion of uPlastics in the environment and protocols for uPlastic ID (Q&amp;A), 2023). Respondent said they are interested in doing this (Discussion of uPlastics in the environment and protocols for uPlastic ID (Q&amp;A), 2023)</t>
  </si>
  <si>
    <t>"Will there be more analysis on bird data and debris data? And effects/interactions?" (p. 4)</t>
  </si>
  <si>
    <t>"What are the full interactions between nanoplastics, cells and tissues?" (p. 6)</t>
  </si>
  <si>
    <t>"Need to better understand the infochemical (olfactory, taste) situation with microplastics and macrofauna" (p. 6)</t>
  </si>
  <si>
    <t>"The dynamics and mechanisms between feeding and microplastic stress related to macrofauna" (p. 6)</t>
  </si>
  <si>
    <t>Talk by Jacqueline Padilla-Gamino and Callum Backstrom about corals and plastics (Discussion of uPlastics in the environment and protocols for uPlastic ID (Q&amp;A), 2023). Answered that corals can't eject fibers, but they don't know whether they can do this for tire particles (Discussion of uPlastics in the environment and protocols for uPlastic ID (Q&amp;A), 2023).</t>
  </si>
  <si>
    <t>"They often spit out polystyrene, but how energetically costly is that process?" (p. 2)</t>
  </si>
  <si>
    <t>"Any interest in scaling up to other animals?" (p. 5)</t>
  </si>
  <si>
    <t>Asked during session called "Broader Discussion - Where do we want to go from here? New &amp; Exciting Research Questions" (Discussion of uPlastics in the environment and protocols for uPlastic ID (Q&amp;A), 2023, p. 3), in discussion specifically about microfibers (Discussion of uPlastics in the environment and protocols for uPlastic ID (Q&amp;A), 2023). Respondent talked about potential future work in this area (Discussion of uPlastics in the environment and protocols for uPlastic ID (Q&amp;A), 2023). There was also discussion about some potential factors driving some observed results in squid and myctophids (Discussion of uPlastics in the environment and protocols for uPlastic ID (Q&amp;A), 2023)</t>
  </si>
  <si>
    <t>"Multi-generational impacts of plastic pollution" (p. 6)</t>
  </si>
  <si>
    <t>"How bad is microplastic exposure relative to other stressors?" (p. 7)</t>
  </si>
  <si>
    <t xml:space="preserve">Asked during session called "Broader Discussion - Where do we want to go from here? New &amp; Exciting Research Questions" (Discussion of uPlastics in the environment and protocols for uPlastic ID (Q&amp;A), 2023, p. 3), in discussion specifically about microfibers (Discussion of uPlastics in the environment and protocols for uPlastic ID (Q&amp;A), 2023). Respondent said yes, but specifically mentioned that more research is needed on this topic (Discussion of uPlastics in the environment and protocols for uPlastic ID (Q&amp;A), 2023). </t>
  </si>
  <si>
    <t>"Interpretation question about more weathered microfibers less affecting growth. Would you adopt that to buying used clothing vs new?" (p. 6)</t>
  </si>
  <si>
    <t>"Implications for climate?" (p. 2)</t>
  </si>
  <si>
    <t>Talk about microplastics and clouds by Teresa M. Seifried (Discussion of uPlastics in the environment and protocols for uPlastic ID (Q&amp;A), 2023). Respondent provided some information, and also said: "We don’t totally understand implications, error bar is large, we don’t completely understand how water freezes" and "Classic enucleation theory becomes more confusing with aerosols" (Discussion of uPlastics in the environment and protocols for uPlastic ID (Q&amp;A), 2023, p. 2)</t>
  </si>
  <si>
    <t>"Impacts on human health: follow people from different exposure conditions through their lives?" (p. 6)</t>
  </si>
  <si>
    <t>"Constraining the fate of fibers after being removed in WWTPs: WWTPs -&gt; biosolids -&gt; agriculture" (p. 6)</t>
  </si>
  <si>
    <t>Asked during session called "Broader Discussion - Where do we want to go from here? New &amp; Exciting Research Questions" (Discussion of uPlastics in the environment and protocols for uPlastic ID (Q&amp;A), 2023, p. 3). Nora N provided some answer to this question (Discussion of uPlastics in the environment and protocols for uPlastic ID (Q&amp;A), 2023).</t>
  </si>
  <si>
    <t>"Single use products, how to enforce plastics in transit/stuff being shipped into the state?" (p. 4)</t>
  </si>
  <si>
    <t xml:space="preserve">Asked during session called "Broader Discussion - Where do we want to go from here? New &amp; Exciting Research Questions" (Discussion of uPlastics in the environment and protocols for uPlastic ID (Q&amp;A), 2023, p. 3), in section specifically about marine debris (Discussion of uPlastics in the environment and protocols for uPlastic ID (Q&amp;A), 2023). Some answers provided to this question (Discussion of uPlastics in the environment and protocols for uPlastic ID (Q&amp;A), 2023). </t>
  </si>
  <si>
    <t>"In OR, thinking about microplastics, but no precedent of having them on 303d list, which states have them and how long?" (p. 4)</t>
  </si>
  <si>
    <t>Asked during session called "Broader Discussion - Where do we want to go from here? New &amp; Exciting Research Questions" (Discussion of uPlastics in the environment and protocols for uPlastic ID (Q&amp;A), 2023, p. 3), in section specifically about marine debris (Discussion of uPlastics in the environment and protocols for uPlastic ID (Q&amp;A), 2023). Respondent acknowledged challenges but liked this suggestion (Discussion of uPlastics in the environment and protocols for uPlastic ID (Q&amp;A), 2023)</t>
  </si>
  <si>
    <t>"Reasonable for freshwater rights? Like river rights" (p. 4)</t>
  </si>
  <si>
    <t>"Policy: require stating full chemical makeup of plastic products and textiles" (p. 6)</t>
  </si>
  <si>
    <t>"If you organized community cleanup for MPS, how would you do that?" (p. 4)</t>
  </si>
  <si>
    <t>"Can we incorporate an identifier in all plastic items to more readily sort them at speeds required for commercial recycling?" (p. 7)</t>
  </si>
  <si>
    <t>"Policy for requiring multi-family housing to provide on site recycling" (p. 6)</t>
  </si>
  <si>
    <t>Included in list of "Questions and topics from the group to help us consider next steps" (Discussion of uPlastics in the environment and protocols for uPlastic ID (Q&amp;A), 2023, p. 6). Appears that Nora N provided some answer to this question (Discussion of uPlastics in the environment and protocols for uPlastic ID (Q&amp;A), 2023)</t>
  </si>
  <si>
    <t>"Why doesn’t Washington have a bottle exchange program in stores, etc, for change?" (p. 6)</t>
  </si>
  <si>
    <t xml:space="preserve">"Are there opportunities to partner ridwell with curbside to make recycling more accessible?" (p. 3) </t>
  </si>
  <si>
    <t>"Standardizing stormwater sampling between different cities" (p. 6)</t>
  </si>
  <si>
    <t>"Methods standardization" (p. 6)</t>
  </si>
  <si>
    <t>"Sampling standardization" (p. 6)</t>
  </si>
  <si>
    <t>"Standardizing sampling volume and minimum thresholds" (p. 6)</t>
  </si>
  <si>
    <t>"What efforts are being made to standardize reporting of microplastic properties?" (p. 7)</t>
  </si>
  <si>
    <t>"Streamlining microplastic and nanoplastic sampling analysis" (p. 6)</t>
  </si>
  <si>
    <t>"How to incorporate nanoplastic analysis in environmental sampling" (p. 6)</t>
  </si>
  <si>
    <t>"Sampling filter pore sizes" (p. 6)</t>
  </si>
  <si>
    <t xml:space="preserve">Asked during session called "Broader Discussion - Where do we want to go from here? New &amp; Exciting Research Questions" (Discussion of uPlastics in the environment and protocols for uPlastic ID (Q&amp;A), 2023, p. 3), in section specifically about marine debris (Discussion of uPlastics in the environment and protocols for uPlastic ID (Q&amp;A), 2023). Respondent talked about how to go about answering this, and then rest of answer is unavailable (Discussion of uPlastics in the environment and protocols for uPlastic ID (Q&amp;A), 2023). </t>
  </si>
  <si>
    <t>"Some mention of equity/DEI concerns – do we tend not to sample beaches where POC live? Like white conservationists go to touristy areas?" (p. 5)</t>
  </si>
  <si>
    <t>"More interdisciplinary research with social sciences and environmental justice" (p. 6)</t>
  </si>
  <si>
    <t xml:space="preserve">A main point from the Salish Sea Marine Survival Project 2023 Transboundary Workshop session "on predation and dynamics of early marine mortality" (Salish Sea Marine Survival Project, 2023, p. 8) </t>
  </si>
  <si>
    <t>A main point from the Salish Sea Marine Survival Project 2023 Transboundary Workshop session "on habitat and hatcheries" (Salish Sea Marine Survival Project, 2023, p. 10).</t>
  </si>
  <si>
    <t xml:space="preserve">Identified as one of the "Priority information gaps and areas to focus research" in "Small-Group Discussion" portion of the Salish Sea Marine Survival Project 2023 Transboundary Workshop (Salish Sea Marine Survival Project, 2023, p. 11). Caveat: May only be a need in US or Canada, but not both (Salish Sea Marine Survival Project, 2023). </t>
  </si>
  <si>
    <t>A main point from the Salish Sea Marine Survival Project 2023 Transboundary Workshop session "on implementation and monitoring" (Salish Sea Marine Survival Project, 2023, p. 13).</t>
  </si>
  <si>
    <t>To achieve the following action: "Emphasize funding and implementation of Science and monitoring actions to support Puget Sound Salmon recovery" (Tribes, 2017, p. 3).</t>
  </si>
  <si>
    <t>"Develop a better understanding of the causes of poor marine survival of steelhead (and Chinook and other species) in Puget Sound through support of the Salish Sea Marine Survival Project’s research program" (Tribes, 2017, p. 5)</t>
  </si>
  <si>
    <t>"Long-term offshore monitoring of juvenile salmon and herring in the summer provides an important diagnostic snapshot critical to understanding mechanisms impacting marine survival, responses to climate change, and informing salmon recovery efforts" (Salish Sea Marine Survival Project, 2023, p. 14)</t>
  </si>
  <si>
    <t>"There is more to learn about the mechanisms driving marine survival and salmon population trends" (Salish Sea Marine Survival Project, 2023, p. 14)</t>
  </si>
  <si>
    <t>"Incorporating climate change impacts throughout research" (Salish Sea Marine Survival Project, 2023, p. 11)</t>
  </si>
  <si>
    <t>"Need for longer-term and more detailed datasets" (Salish Sea Marine Survival Project, 2023, p. 11)</t>
  </si>
  <si>
    <t>"Focusing on the impacts of pathogens and contaminants" (Salish Sea Marine Survival Project, 2023, p. 11)</t>
  </si>
  <si>
    <t>"Identifying key factors in marine survival and understanding ‘what makes a successful fish’" (Salish Sea Marine Survival Project, 2023, p. 11)</t>
  </si>
  <si>
    <t>"Understanding the mechanisms for survival rather than just making correlations" (p. 11)</t>
  </si>
  <si>
    <t>"Increased food web modeling, such as understanding the connection between salmon, zooplankton, and phytoplankton" (p. 11)</t>
  </si>
  <si>
    <t>"Better integrating impacts throughout the full life cycle (e.g., life-cycle models), including better connecting freshwater and saltwater life stages" (p. 11)</t>
  </si>
  <si>
    <t>"Improving our understanding of the impact of predation, such as non-mammal predation or predation on juveniles other than steelhead" (p. 11)</t>
  </si>
  <si>
    <t>"There is extensive variability between hatcheries and years." (p. 10)</t>
  </si>
  <si>
    <t>"It can be difficult to untangle the influence of hatchery practices from impacts of harvest and environmental variability." (p. 10)</t>
  </si>
  <si>
    <t>"It is challenging to pinpoint causes in declines of herring populations (&amp; herring eggs have a wide range of predators)." (p. 8)</t>
  </si>
  <si>
    <t>"Feeding conditions are patchy (hotspots and food deserts) and monitoring needs to better address this." (p. 8)</t>
  </si>
  <si>
    <t>“If we were to compare the impact of micro plastics with that of prescription drugs on fish mortality is the finding of attenuation over time indicative that drug chemicals are the greater threat? If so, what is the magnitude of that difference?” (p. 10)</t>
  </si>
  <si>
    <t>“Toxicity [of microplastics] was reduced after field deployment and this should be considered further” (p. 7)</t>
  </si>
  <si>
    <t>"Textile transparency: we must know more about dyes, treatments, their waste management, etc" (p. 6)</t>
  </si>
  <si>
    <t>"Are microplastics in our city drinking water?" (p. 6)</t>
  </si>
  <si>
    <t>"Constraining physical ocean dynamics and microplastics: micro layer, currents, tides, shape, buoyancy" (p. 6)</t>
  </si>
  <si>
    <t>"Macrofauna’s impact on microplastic fate" (p. 6)</t>
  </si>
  <si>
    <t>"Ranges in values across latitudinal gradients" (p. 6)</t>
  </si>
  <si>
    <t>"Studies comparing temporal and spatial variability across PNW" (p. 6)</t>
  </si>
  <si>
    <t>"what about winter storms?" (p. 4)</t>
  </si>
  <si>
    <t>"Seasonal variation?" (p. 4)</t>
  </si>
  <si>
    <t>Can tire pyrolysis be a tire disposal solution? (p. 48)</t>
  </si>
  <si>
    <t>"safe disposal options for existing tires should be identified" (McIntyre et al., 2022, p. 8)</t>
  </si>
  <si>
    <t>How can TWP chemicals be reduced through disposal/reuse approaches? (p. 59)</t>
  </si>
  <si>
    <t>To what extent are BMPs sources of TWPs to the environment? (p. 58)</t>
  </si>
  <si>
    <t>BMP effectiveness for TWP removal under various conditions (p. 58)</t>
  </si>
  <si>
    <t>How do we plan and triage management actions across multiple dimensions to address vulnerable species? (p. 54)</t>
  </si>
  <si>
    <t>What is the best bioretention media for removing TWP and TWP toxics? (p. 46)</t>
  </si>
  <si>
    <t>How long will bioretention BMPs last? (p. 46)</t>
  </si>
  <si>
    <t>How do bioretention BMPs work to remove TWP and TWP toxics? (p. 46)</t>
  </si>
  <si>
    <t>How long does porous pavement hold on to TWP? (p. 42)</t>
  </si>
  <si>
    <t xml:space="preserve">Does existing drinking water infrastructure capture TWP? (p. 17) </t>
  </si>
  <si>
    <t>Does existing wastewater infrastructure capture TWP? (p. 16)</t>
  </si>
  <si>
    <t>How do impacts of individual TWP chemicals compare to impacts of chemical mixtures? (p. 59)</t>
  </si>
  <si>
    <t>Toxic impacts of mixture of TWPs and other particles from roads and brakes. How does this compare to other measurements of TWP toxic impacts? (p. 24)</t>
  </si>
  <si>
    <t xml:space="preserve">Does the method of TWP generation affect the toxic impacts of TWP? (p. 34) </t>
  </si>
  <si>
    <t>How do various TWP characteristics change the impacts of TWP on various species? (p. 56)</t>
  </si>
  <si>
    <t xml:space="preserve">How do abiotic variables change the toxic impacts of TWP? (p. 30) </t>
  </si>
  <si>
    <t>How do TWP toxics move through the food web? (p. 18)</t>
  </si>
  <si>
    <t>What drives oxidative stress in organisms: TWPs or TWP toxics? Is this a result of adaptation, or toxic impacts? (pp. 25-26)</t>
  </si>
  <si>
    <t>Long-term impacts of TWPs and TWP chemicals on ecosystems/communities (using long-term and field-based research) (p. 57)</t>
  </si>
  <si>
    <t>How do TWPs and TWP chemicals affect human health? (p. 57)</t>
  </si>
  <si>
    <t>How do TWPs affect human health and ecosystems (particularly in urban settings)? (p. 37)</t>
  </si>
  <si>
    <t xml:space="preserve">TWP and TWP toxics impacts on land and water ecosystems (p. 36) </t>
  </si>
  <si>
    <t>Toxic impacts of TWP toxics specifically on land-based species (p. 38)</t>
  </si>
  <si>
    <t xml:space="preserve">TWP impacts on organisms in soil (p. 38) </t>
  </si>
  <si>
    <t>Toxic impacts of TWPs and TWP chemicals (and the two together) on organisms (p. 56)</t>
  </si>
  <si>
    <t>Compare toxic impacts of TWPs across different brands and styles of tires (p. 24)</t>
  </si>
  <si>
    <t xml:space="preserve">How does TWP weathering change toxic impacts of TWPs? (p. 24) </t>
  </si>
  <si>
    <t xml:space="preserve">How are TWPs excreted, distributed, absorbed, and metabolized in humans and other organisms? (p. 24) </t>
  </si>
  <si>
    <t>Spatial distribution of tire products (p. 58)</t>
  </si>
  <si>
    <t>The impact of environmental variables on the distribution of TWP (p. 57)</t>
  </si>
  <si>
    <t>Amount of TWPs and TWP toxics in various media (p. 55)</t>
  </si>
  <si>
    <t>Fate: zinc, 6PPD-Q, and other TWP chemicals (p. 56)</t>
  </si>
  <si>
    <t xml:space="preserve">Fate and transport of TMTD, DTDM, and TMQ (TWP toxics) (pp. 20-21) </t>
  </si>
  <si>
    <t>What impact do TWP physical features have on fate and transport of TWP? (p. 55)</t>
  </si>
  <si>
    <t>Methods for studying TWP fate and transport in various media (and of various sizes of TWP) (p. 55)</t>
  </si>
  <si>
    <t>"More information is needed to determine deposition of TWP dust particles through air and deposition of larger particles from tires." (p. 61). Recommended research action: "Study the location and concentration of TWP in the environment (e.g., roadway surfaces, gutters, pipe sediments, snow piles, etc.) to determine where highest concentrations occur" (p. 61)</t>
  </si>
  <si>
    <t>"More research is needed to measure the fate and transport of TWP" (Appendix B, p. 23)</t>
  </si>
  <si>
    <t>Do microbes break down TWP and TWP toxics? (p. 18)</t>
  </si>
  <si>
    <t>How available is organic phosphorus and nitrogen in TWP? (p. 38)</t>
  </si>
  <si>
    <t>What impact do TWP physical features have on TWP chemical production? (p. 55)</t>
  </si>
  <si>
    <t xml:space="preserve">How does weathering impact the features (including break-down) of TWP? (p. 18) </t>
  </si>
  <si>
    <t>Describe the physical features of TWPs (p. 55)</t>
  </si>
  <si>
    <t>What tires release the most TWP? (p. 54)</t>
  </si>
  <si>
    <t>What tires have the highest frequency of use? (p. 54)</t>
  </si>
  <si>
    <t>How much TWP is released from rubberized asphalt? How does this affect various parts of the environment? (p. 51)</t>
  </si>
  <si>
    <t>How much TWP is released from different types of vehicles? (p. 42)</t>
  </si>
  <si>
    <t>“I still want to better understand tire rubber compositions and potential links to water quality. There is still much to learn in these systems, especially with respect to the “trace additives” which always seem to be the problematic components when they get into the environment” (p. 15)</t>
  </si>
  <si>
    <t>"Evaluate long term trends in TWP chemical composition and link such trends to receiving water quality" (Peter &amp; Kolodziej, 2022b, p. 6)</t>
  </si>
  <si>
    <t>"Characterize and report tire rubber chemical composition and linkages to water quality" (Peter and Kolodziej, 2022b, p. 6)</t>
  </si>
  <si>
    <t xml:space="preserve">Identify TWP chemicals (p. 54) </t>
  </si>
  <si>
    <t>"Support continued local and regional research to further our understanding of the main sources, pathways, persistence, and harmful impacts of motor vehicle tire additives to vulnerable waterbodies. This includes science-based actions for (1) continued coordination to refine the scoring criteria and apply to finer geographic scales, and (2) continued research to reduce the assumptions made in this assessment and to develop additional field and laboratory methods" (p. 13)</t>
  </si>
  <si>
    <t>"Invest in research to further understand the main sources, pathways, persistence, and harmful impacts of motor vehicle tire additives to vulnerable waterbodies" (p. 45)</t>
  </si>
  <si>
    <t>"Further develop and maintain an ArcGIS StoryMap of toxics in salmon watersheds" (p. 35)</t>
  </si>
  <si>
    <t>"The majority of lowland streams in the Pacific Northwest that support coho populations have multiple physical and chemical disturbances to address. Ecology and many local and federal partners have accrued a substantial amount of data on the health of waterways, including small streams that support coho and steelhead. More analysis of existing stream, transportation, and salmon data is planned for an initial phase II spatial analysis effort, however, more resources are needed to maintain and continue this work. Work has begun, but a sustained effort is needed for research, planning, and implementation" (Appendix B, p. 23)</t>
  </si>
  <si>
    <t>"A recent study by Huang et al. (2021) reported 6PPD and 6PPD-quinone on roadside dust and in-vehicle dust at 6PPD-quinone:6PPD concentration ratios of 0.1 – 8.5, although the relative contribution of 6PPD transformation to 6PPD-quinone on the dust surface versus separate sorption of the two compounds to dust remains uncertain" (Peter and Kolodziej, 2022a, p. 3)</t>
  </si>
  <si>
    <t>"More research is needed to support genetic diversity, stock origin, and natal stream return (smolt and adult traps and tagging) assessments" (Appendix B, p. 23)</t>
  </si>
  <si>
    <t>"More resources are needed for coho population assessments and stream inventories to enable us to measure the efficacy of the physical and chemical mitigation actions to restore degraded salmon habitat" (Appendix B, p. 23)</t>
  </si>
  <si>
    <t>“Do we know what year they began using this chemical treatment in tires? It was discovered in the 1950s and became common perhaps in the 1970s (?)” (p. 8)</t>
  </si>
  <si>
    <t>“What are the state regulators (e.g., WA Dept of Ecology) doing in response? are there any suggestions that the NPDES permit held by WSDOT or other transportation departments may need to be revised or reissued?" (p. 7)</t>
  </si>
  <si>
    <t>"The need for a clear impactful near-term goal to advance solutions-oriented research related to alternatives" (p. 13)</t>
  </si>
  <si>
    <t>"Integrating toxicity considerations into the antidegradant innovation pipeline to “fail faster,” reducing investments in unsuccessful innovations" (p. iv)</t>
  </si>
  <si>
    <t>"Lack of a standardized “control” tire rubber formulation. Since tire composition can widely vary, there is a need to develop a standardized control rubber formulation to support and align methods across different research groups engaged in assessing alternatives" (p. 13)</t>
  </si>
  <si>
    <t>"Addressing the multi-functionality of 6PPD in tires" (p. 12)</t>
  </si>
  <si>
    <t>"Inaccuracies related to 6PPD environmental transformation products....Participants stressed the need for additional research on environmental transformation products of 6PPD and potential substitute PPDs because historical models in the literature do not accurately predict the quinone formation as a primary transformation product. Understanding the chemical mechanism of the quinone formation (and other possible toxic transformation products) could identify avenues for rational design (see below) that allow for the use of a substituted PPD, but without the toxic impacts" (pp. 12-13)</t>
  </si>
  <si>
    <t>"There are no immediately available alternatives to replace 6PPD, as data gaps remain related to both tire performance and toxicity" (p. 4)</t>
  </si>
  <si>
    <t>"Further research is required to determine if there are situations or combinations where these chemicals may have acceptable performance as anti-ozonants compared to 6PPD" (p. 15) [specifically referring to potential alternatives dilauryl thiodipropionate, TMQ, 77PD, and ethoxyquin]</t>
  </si>
  <si>
    <t>"transformation products of all the alternatives should be assessed" (p. 14)</t>
  </si>
  <si>
    <t>"No data is available for Coho salmon toxicity, or toxicity towards other members of the Oncorhynchus genus." (p. 14) [for potential alternative dilauryl thiodipropionate]</t>
  </si>
  <si>
    <t>"data gaps in endocrine activity and neurotoxicity (repeat dose)." (p. 14) [for potential alternative dilauryl thiodipropionate, for humans]</t>
  </si>
  <si>
    <t>"There is no data for ethoxyquin toxicity towards Coho salmon" (p. 13) [for potential alternative ethoxyquin]</t>
  </si>
  <si>
    <t>"ToxServices identified data gaps in neurotoxicity (single and repeat exposure) as well as respiratory sensitization" (p. 13) [for potential alternative ethoxyquin, for humans]</t>
  </si>
  <si>
    <t>"specific toxicity towards Coho salmon is unknown" (p. 12) [for potential alternative NBC]</t>
  </si>
  <si>
    <t>"ToxServices identified a data gap in endocrine activity" (p. 12) [for potential alternative NBC, for humans]</t>
  </si>
  <si>
    <t>"No data is available for Coho salmon toxicity, or toxicity towards
other members of the Oncorhynchus genus" (p. 11) [for potential alternative TMQ]</t>
  </si>
  <si>
    <t>"ToxServices identified data gaps in endocrine activity and neurotoxicity (single and repeat dose)" (p. 11) [for potential alternative TMQ, for humans]</t>
  </si>
  <si>
    <t>"No data is available for Coho salmon toxicity" (p. 10) [for potential alternative 7PPD]</t>
  </si>
  <si>
    <t>"It is not currently known if 7PPD forms a quinone in the environment with similar acute toxicity to salmon as 6PPD-quinone" (p. 10)</t>
  </si>
  <si>
    <t>"They identified a data gap in neurotoxicity (repeat exposure)" (p. 10) [for potential alternative 7PPD, for humans]</t>
  </si>
  <si>
    <t>"No data was available for CCPD toxicity towards any species" (p. 9)</t>
  </si>
  <si>
    <t>"It is unknown if CCPD forms a quinone similar to 6PPD-quinone in the environment, or if such a compound is acutely toxic to Coho salmon" (p. 9)</t>
  </si>
  <si>
    <t>"Very limited data was available for CCPD itself...They identified data gaps in endocrine activity, systemic toxicity (single dose), and neurotoxicity (repeat dose)" (p. 9) [for potential alternative CCPD; specific data gaps for human impacts]</t>
  </si>
  <si>
    <t>"No data was available for toxicity towards any member of the Oncorhynchus genus" (p. 8) [for potential alternative 77PD]</t>
  </si>
  <si>
    <t>"It is unknown if 77PD forms a quinone similar to 6PPD-quinone in the environment, or if such a compound is acutely toxic to Coho salmon" (p. 8)</t>
  </si>
  <si>
    <t>"ToxServices identified data gaps in endocrine activity and neurotoxicity (repeat dose)" (p. 8) [for potential alternative 77PD, for humans]</t>
  </si>
  <si>
    <t>"It is not currently known if IPPD forms a quinone in the environment with similar acute toxicity to salmon as 6PPD-quinone" (p. 8)</t>
  </si>
  <si>
    <t>"The contractor also identified data gaps in systemic toxicity (single exposure) and neurotoxicity (repeat exposure)" (p. 8) [for potential alternative IPPD, for humans]</t>
  </si>
  <si>
    <t>"The ability for 6QDI to undergo environmental transformation to form 6PPD-quinone is unknown, but it seems likely to be possible under the right environmental conditions given the similarity in structure between the two chemicals" (p. 7)</t>
  </si>
  <si>
    <t>"ToxServices identified data gaps in neurotoxicity (repeat exposure) and respiratory sensitization" (p. 7) [for potential alternative 6QDI, for humans]</t>
  </si>
  <si>
    <t>"Can manufacturers make changes to tire design that remove the need for 6PPD or eliminate the pollution of 6PPD (and its transformation products) from tires?" (p. 2)</t>
  </si>
  <si>
    <t>“were the tire manufacturers open to changing their practices to reduce or eliminate 6PPD in their process?” (p. 14)</t>
  </si>
  <si>
    <t>“What has been the response from the tire industry so far?” (p. 8)</t>
  </si>
  <si>
    <t>“Thoughts on the role that regulatory agencies (i.e. EPA in the U.S., Dept. of Ecology in WA or federal government depts in Canada) can or should play in encouraging the timely cooperation of the tire manufacturing industry?” (p. 7)</t>
  </si>
  <si>
    <t>“In addition to source control, has there been discussion about aligning with public transportation and transit agencies in the area to support transportation methods that do not use tires with 6PPD?” (p. 7)</t>
  </si>
  <si>
    <t>"A group of experts should be conferred to define environmental safety for tires. This definition should ultimately include the health of diverse members of aquatic ecosystems, as well as humans, over acute and chronic exposures, during both intended use and end-of-life re-use applications." (McIntyre et al., 2022, p. 8)</t>
  </si>
  <si>
    <t>"Existing uncertainties regarding the formation of toxic transformation products creates additional complexities for the substitution process" (p. 10)</t>
  </si>
  <si>
    <t>"Identify transformation products of alternative anti-ozonants" (Peter &amp; Kolodziej, 2022b, p. 6)</t>
  </si>
  <si>
    <t>"Determine whether alternative anti-ozonants are a risk to human and ecological health" (Peter &amp; Kolodziej, 2022b, p. 7)</t>
  </si>
  <si>
    <t>"Evaluate toxicity of alternative anti-ozonants and their transformation products" (Peter &amp; Kolodziej, 2022b, p. 8)</t>
  </si>
  <si>
    <t>"Continue related efforts to identify safer alternatives to 6PPD and to eliminate its use" (p. 46)</t>
  </si>
  <si>
    <t>"What criteria will we use to determine whether a chemical is safer than 6PPD?" (p. 2)</t>
  </si>
  <si>
    <t>"Are the potential replacement chemicals safe for fish, other aquatic species, and humans?" (p. 2)</t>
  </si>
  <si>
    <t>"Are there chemicals that meet the same tire performance requirements as 6PPD?" (p. 2)</t>
  </si>
  <si>
    <t>"Help to remove 6PPD from the supply chain by evaluating alternatives to 6PPD (once known) for toxicological effects. Leverage Washington State’s GreenScreen work on 6PPD alternatives" (p. 65)</t>
  </si>
  <si>
    <t>“Is use of 6PPD ubiquitous within the tire industry? Are there any tire brands or manufacturers that do not use it or use an alternative?” (p. 8)</t>
  </si>
  <si>
    <t>“How long do you think before we have a Coho Salmon-Safe certified tire, assuming that is a goal for source control?” (p. 8)</t>
  </si>
  <si>
    <t>"Identify and promote best in class options for passenger and commercial tires; implement purchase of salmon safe tires" (Peter &amp; Kolodziej, 2022b, p. 6)</t>
  </si>
  <si>
    <t>"In the meantime, we should evaluate among currently available tires which are ‘best-in-class’ that could be recommended for governmental and/or commercial vehicle fleets." (McIntyre et al., 2022, p. 8)</t>
  </si>
  <si>
    <t>“If you were about to purchase tires for your car, is there a brand or type I should focus on?” (p. 3)</t>
  </si>
  <si>
    <t>“Does the tire industry have an alternative to 6PPD?” (p. 16)</t>
  </si>
  <si>
    <t>“Pressing Research Questions about 6PPD-quinone": “Safer alternatives to 6PPD” (slide 24)</t>
  </si>
  <si>
    <t>"Support coordination to assess, fund, design, and implement stormwater mitigation projects that effectively protect aquatic life" (p. 46)</t>
  </si>
  <si>
    <t>"Mitigate road runoff using approaches that slow and infiltrate stormwater runoff. Where infiltration is not possible, allow soils, vegetation, or sorbent materials time to filter pollutants before the stormwater enters surface waterbodies" (p. 46)</t>
  </si>
  <si>
    <t>"Identify and widely implement best in class options for treatment and management efforts" (Peter &amp; Kolodziej, 2022b, p. 8)</t>
  </si>
  <si>
    <t>"How will 6PPD/6PPD-q be considered as it enters wastewater treatment pathways, for example though the fluid captured from street sweeping? Will monitoring and testing be employed at CSO outfalls or from bypass events?" (p. 11)</t>
  </si>
  <si>
    <t>"What specific BMPs, regulations, or educational/outreach material have been developed to target heavy use industries, such as airports, raceways, car tire resurfacing and replacement, crumb rubber generating industries? While 6PPD replacements might be a long-term solution, these industries currently generate a lot of material that the Western Washington Stormwater Manual Volume IV doesn't adequately address" (p. 6)</t>
  </si>
  <si>
    <t>"Has the cost of long-term maintenance of rain gardens and biofiltration swales by individuals, companies, municipalities, etc. been factored? Current planting and soils are a heavy burden on municipalities, expanding would be even more so if it is a primary BMP" (p. 7)</t>
  </si>
  <si>
    <t>“More of a policy question: would these findings allow for a new tax/charge on tire sales as a source of funds specifically for implementing green infrastructure to treat road runoff? Any existing policy examples?” (p. 7)</t>
  </si>
  <si>
    <t>"No information on efficacy of E&amp;O behavior change programs in reducing 6PPD or 6PPD-q in the environment" (p. 61)</t>
  </si>
  <si>
    <t>"Support efforts to inventory, standardize and map stormwater infrastructure and facilities needed for pollution reduction modeling and stream recovery planning" (p. 22)</t>
  </si>
  <si>
    <t xml:space="preserve">"The effectiveness of future risk assessment research, similar to Feist et al. 2017 and Ettinger et al. 2021, will depend on the availability of accurate (reconnaissance completed), standardized and accessible stormwater infrastructure geographic information" (Appendix H, p. 5) </t>
  </si>
  <si>
    <t>"Unknown whether other stormwater design manuals develop BMP guidance to limit sediment resuspension when flow enters the BMPs, or anoxic zones in permanent pools." (pg. 61). Recommended research action: "Perform literature review to determine whether other stormwater manuals develop BMP guidance to limit sediment resuspension when flow enters BMPs, or anoxic zones in BMPs with permanent pools" (p. 61)</t>
  </si>
  <si>
    <t>"Add 6PPD-quinone as an optional or required TAPE parameter and focus on evaluation of private domain BMPs with minimal right-of-way space requirements for application in transportation corridors. TAPE is the Washington State Department of Ecology's process for evaluating and approving emerging stormwater treatment BMPs" (Appendix E, p. 3)</t>
  </si>
  <si>
    <t>"Develop a method to evaluate and certify BMPs for treatment of 6PPD-quinone (i.e. integrate 6PPD-quinone treatment performance into TAPE program)" (Peter &amp; Kolodziej, 2022b, p. 8)</t>
  </si>
  <si>
    <t>"Evaluate long term trends on concentrations and mass loads in relation to management and source control efforts" (Peter &amp; Kolodziej, 2022b, p. 6)</t>
  </si>
  <si>
    <t>"Evaluate long term performance of treatment systems, including effect of various maintenance efforts" (Peter &amp; Kolodziej, 2022b, p. 8)</t>
  </si>
  <si>
    <t>"Are bioretention soils toxic to biota?" (Appendix E, p. 4)</t>
  </si>
  <si>
    <t>"Determine treatment system maintenance needs, such as sediment/TWP removal or media replacement" (Peter &amp; Kolodziej 2022b, p. 8)</t>
  </si>
  <si>
    <t>"Evaluate treatment system longevity, including potential for 6PPD-quinone export" (Peter &amp; Kolodziej, 2022b, p. 8)</t>
  </si>
  <si>
    <t>"We might also expect that over the long term, microbial processes are ultimately responsible for mineralization of 6PPD and 6PPD-quinone that are captured in treatment systems and removed from the mobile phase. Rates and mechanisms of microbial biotransformation, including their extension to operating treatment systems and BMPs, would also need characterization" (Peter &amp; Kolodziej, 2022a, p. 7)</t>
  </si>
  <si>
    <t>"Research is needed to determine whether 6PPD-quinone sorbed to treatment system media is further transformed and/or may be re-exported as hydrologic conditions vary (including wet/dry cycles) or over time as sorption capacity is exceeded" (Peter &amp; Kolodziej 2022a, p. 7)</t>
  </si>
  <si>
    <t>“Do we know that it is the soil specifically that binds the 6PPD in the biofiltration studies?” (p. 15)</t>
  </si>
  <si>
    <t>“Is there any research underway looking at the mechanism by which 6PPD is removed by bio-retention? What types of molecules is it binding to? Can it remobilize?” (p. 6)</t>
  </si>
  <si>
    <t>"Perform regional and national comparisons with respect to management and source control efforts" (Peter &amp; Kolodziej, 2022b, p. 6)</t>
  </si>
  <si>
    <t>"Develop biological markers to assess treatment BMP effectiveness" (Appendix E, p. 4)</t>
  </si>
  <si>
    <t>"Am I right in understanding that bioretention is the only effective approach to reducing 6PPDQ in stormwater? That means that holding tanks for stormwater to settle out some contaminants is ineffective?" (p. 7)</t>
  </si>
  <si>
    <t>"Identify and optimize BMPs and treatment systems for 6PPD-quinone removal to protective levels (e.g., &lt; 40-50 ng/L)" (Peter &amp; Kolodziej, 2022b, p. 8)</t>
  </si>
  <si>
    <t>"What additional BMPs remove the acute toxicity to coho?" (Appendix E, p. 4)</t>
  </si>
  <si>
    <t>Need research will will "Test other (besides 60:40) approved bioretention soil media to see if they also remove the acute toxicity to coho" (Appendix E, p. 3)</t>
  </si>
  <si>
    <t>"What are additional BMPs that effectively remove 6PPD and 6PPD-quinone?" (Appendix E, p. 3)</t>
  </si>
  <si>
    <t>Need research which will "Focus on identifying additional BMPs that most effectively remove 6PPD and 6PPD-quinone" (Appendix E, pp. 2-3)</t>
  </si>
  <si>
    <t>Need "research that:...b. Identifies which BMPs most effectively remove 6PPD and 6PPD-quinone" (Appendix E, p. 2)</t>
  </si>
  <si>
    <t>Need "research that: a. Builds on our knowledge that bioretention removes acute toxicity of 6PPD-quinone" (Appendix E, p. 2)</t>
  </si>
  <si>
    <t>"Determine hydraulic retention times (i.e., sizing) of stormwater treatment systems needed for 6PPD-quinone removal to protective levels" (Peter &amp; Kolodziej, 2022b, p. 8)</t>
  </si>
  <si>
    <t>"Where has stormwater been effectively treated or diverted to protect sensitive aquatic habitats? (BMP effectiveness)" (p. 31)</t>
  </si>
  <si>
    <t>"What level of treatment is needed to mitigate 6PPD-q; is a grass strip along a roadway enough to filter out tire wear particles and 6PPD-q?" (p. 31)</t>
  </si>
  <si>
    <t>"Unknown whether BMPs that provide infiltration, dispersion, and biofiltration (including BMPs with bioretention soil media or compost) or sedimentation and filtration BMPs will capture the particle sizes associated with the most readily available concentrations of 6PPD and 6PPD-q." (pg. 61). Recommended research action: "Perform field testing to determine whether infiltration, sedimentation, and filtration BMPs can remove 6PPD and 6PPD-q particle sizes that will reduce the lethality of the effluent" (p. 61)</t>
  </si>
  <si>
    <t>“What do you foresee happening with contaminated soils that result from bioretention filtration systems? (Assuming they will need to be maintained by occasionally removing sediments from these systems)” (p. 6)</t>
  </si>
  <si>
    <t>“Have you done test on your filtration system after more than 24 hours? The concern is accumulation of 6PPD inside the filter media?” (p. 2)</t>
  </si>
  <si>
    <t>“Is there a compound that could bind to the 6PPDQ to isolate/ remove it from the water, or could prevent the severity of runoff in addition to green infrastructure?” (p. 4)</t>
  </si>
  <si>
    <t>“Has there been any research into manufactured stormwater facilities’ ability filter 6PPD quinone? In particular, there are filter media specific to metals removal, are there any media effective at removing the quinone” (p. 5)</t>
  </si>
  <si>
    <t>“Do you know if anyone has examined the effect of adding biochar to the infiltration galleries to increase removal of 6-PPD?” (p. 5)</t>
  </si>
  <si>
    <t>"The effectiveness of intercepting runoff containing 6PPD-q with sorbent media has not yet been studied…Researchers have not measured the effectiveness and capacity of any filtration media to reduce 6PPD-q toxicity except the local bench scale studies on the 60% sand and 40% stormwater compost (60:40 mix) bioretention soil mix (Appendix D). The long-term ability of healthy soil and engineered soil mixes to capture and retain 6PPD-q is a research need and is currently unknown" (p. 39)</t>
  </si>
  <si>
    <t>"Additional research is needed to confirm the sorption potential to reduce microscopic tire particles as well as dissolved 6PPD-q and other tire-derived chemicals" (p. 40)</t>
  </si>
  <si>
    <t>"Knowing if sorptive media or filters can capture this bound dissolved fraction of 6PPD-q, and the extent to which this fraction contributes toxicity, will guide our understanding of how much treatment is needed to prevent toxicity in surface waters" (p. 40)</t>
  </si>
  <si>
    <t>"Additional testing is needed to understand whether sorption as a treatment process can be used in BMPs to remove 6PPD and 6PPD-q." (pg. 61). Recommended research action: "Perform additional testing to understand the efficacy of sorption for reducing 6PPD and 6PPD-q and determine which type of sorption (ion exchange or adsorption)" (p. 61)</t>
  </si>
  <si>
    <t>“Pressing Research Questions about 6PPD-quinone": “Green infrastructure removal/mineralization” (slide 24)</t>
  </si>
  <si>
    <t>"Evaluate sorption coefficients, capacities, rates for stormwater treatment media (soil, compost, high performance BSM, etc.)" (Peter &amp; Kolodziej, 2022b, p. 8)</t>
  </si>
  <si>
    <t>"Sorption coefficients (Kd, Koc)" of 6PPD and 6PPD-Q; "Evaluate for stormwater treatment media (e.g., soil, compost, high performance BSM, etc.)" (Peter &amp; Kolodziej, 2022a, p. 5)</t>
  </si>
  <si>
    <t>"Sorption rate [min-1]" of 6PPD and 6PPD-Q; "Evaluate for stormwater treatment media (e.g., soil, compost, high performance BSM, etc.)" (Peter &amp; Kolodziej, 2022a, p. 5)</t>
  </si>
  <si>
    <t>"Are the source control actions maintained? 
Are there adaptive management actions needed? 
Are NPDES management strategies working?" (p. 33)</t>
  </si>
  <si>
    <t>Need research which will "Study street sweeping and/or line cleaning to get more information about 6PPD and 6PPD-quinone removal; also look at decant water" (Appendix E, p. 3)</t>
  </si>
  <si>
    <t>"Evaluate efficacy of non-treatment BMPs (e.g., street sweeping)" (Peter &amp; Kolodziej, 2022b, p. 8)</t>
  </si>
  <si>
    <t>"Analyses are needed to evaluate the relative inputs of tire-derived chemicals to surface waters from various sources and the merits of various types of source controls. For example, what reductions might be achieved by increased telework to reduce daily commuting by individuals? How much reduced tire wear could be achieved by a program encouraging the purchase of lighter vehicles? What contributions do re-uses of tires make to tire chemicals in receiving waters, e.g., from playgrounds, artificial turf fields, and tire-modified asphalt?" (McIntyre et al., 2022, p. 8)</t>
  </si>
  <si>
    <t>"No information on efficacy of source control BMPs in reducing 6PPD or 6PPD-q in the environment" (p. 61)</t>
  </si>
  <si>
    <t>"No information existing regarding whether solids removal (e.g., street sweeping and line cleaning) BMPs for roadways, parking, and stormwater infrastructure could reduce/capture 6PPD and 6PPD-q in the environment" (p. 61)</t>
  </si>
  <si>
    <t xml:space="preserve">"Are existing BMPs controlling the transport of tire wear particles and contaminants to streams?" (p. 33) </t>
  </si>
  <si>
    <t>"The presence of 6PPD and 6PPD-q in biosolids from WWTP remains a data gap" (p. 6)</t>
  </si>
  <si>
    <t>“Do filters in stormwater processing vaults used by jurisdictions remove 6PPD?" (p. 6)</t>
  </si>
  <si>
    <t>“Runoff from direct discharge has been tested. What about discharge from treatment plants? Are their systems able to filter out 6PPD?" (p. 4)</t>
  </si>
  <si>
    <t>"finding a solution to the 6PPD chemical in tire debris that kills salmon" (p. 13)</t>
  </si>
  <si>
    <t>"utility [of TP 274] as a direct and analytically viable surrogate chemical for the subsequent fate/transport of 6PPD-quinone requires additional investigation" (Peter &amp; Kolodziej, 2022a, p. 10)</t>
  </si>
  <si>
    <t>"Additional sampling is necessary to...evaluate the behavior of 6PPD-quinone relative to other tire-derived contaminants or pollutants that are regularly monitored in stormwater" (Peter &amp; Kolodziej, 2022a, p. 9)</t>
  </si>
  <si>
    <t>"However, relationships between the relative abundance and fate/transport behavior of these contaminants [1,3-dicyclohexylurea, HMMM et al., and DPG]  and that of 6PPD-quinone remain largely undefined at the current time" (Peter &amp; Kolodziej, 2022a, p. 9)</t>
  </si>
  <si>
    <t>"Evaluate relationship between tire tread wear particle (TWP) concentrations and TSS in stormwater, including 6PPD-quinone loads" (Peter &amp; Kolodziej, 2022b, p. 7)</t>
  </si>
  <si>
    <t>"For removal of residual rubber phases and particulates, TSS potentially might be correlated to the transport of bulk rubber microplastics as one source of 6PPD-quinone, although further investigation of the size distribution and densities of tire rubber particles is needed to assess this potential" (Peter &amp; Kolodziej, 2022a, p. 8)</t>
  </si>
  <si>
    <t>"In Part 1 - 6PPD and 6PPD-quinone: Identification of a Problem and the Cause, a statement is made that "the chemical culprit is discovered among 2000 chemicals", the presenter stated  that there were actually 2,260 chemical in stormwater, what about the other 2000 chemicals? 6PPD isn't the only baddie in the bunch. Where can we get a listing of them all, or at least the worst ones" (p. 5)</t>
  </si>
  <si>
    <t>"Identify additional 6PPD transformation pathways (ozonation, hydrolysis, etc.) and resulting transformation products" (Peter &amp; Kolodziej, 2022b, p. 6)</t>
  </si>
  <si>
    <t>“6PPD is designed to be highly reactive; need to understand reaction products” (slide 21)</t>
  </si>
  <si>
    <t>"Assess toxicity of other PPD-quinones" (Peter &amp; Kolodziej, 2022b, p. 8)</t>
  </si>
  <si>
    <t>"Tires, 6PPD, and 6PPD-q are known to have additional chemicals and transformation products that we know very little about (Figure 11)" (p. 34)</t>
  </si>
  <si>
    <t>"Are there additional tire chemical transformation products to consider beyond 6PPD-q?" (p. 31)</t>
  </si>
  <si>
    <t>“Could these findings be extended to antiozinants in general? (e.g., in building materials)” (p. 3)</t>
  </si>
  <si>
    <t>"Assess whether other PPDs form PPD-quinones" (Peter &amp; Kolodziej, 2022b, p. 7)</t>
  </si>
  <si>
    <t>"As far as we know, no data has been published on any other chemical used as anti-degradants in tires (including other PPDs) and their ability to form quinone molecules when exposed to ozone" (p. 6)</t>
  </si>
  <si>
    <t>“Pressing Research Questions about 6PPD-quinone": “Other contributing toxicants” (slide 24)</t>
  </si>
  <si>
    <t>"It is still unknown whether 6PPD-q causes sublethal toxicity in wild fish populations...Additional studies are needed to determine the concentrations of 6PPD-q that could result in adverse effects to salmonids, particularly because some populations are protected under the Endangered Species Act" (p. 4)</t>
  </si>
  <si>
    <t>"Evaluate potentials for sub-lethal toxicity impacts in other species" (Peter &amp; Kolodziej, 2022b, p. 7)</t>
  </si>
  <si>
    <t>"Evaluate potentials for sub-lethal toxicity impacts in coho salmon and other salmonids" (Peter &amp; Kolodziej, 2022b, p. 8)</t>
  </si>
  <si>
    <t>"Determining safe levels of 6PPD and 6PPD-quinone will also require evaluating sublethal impairments that are likely to impact fitness, including growth, behavior, and reproduction for coho and other species" (McIntyre et al., 2022, p. 7)</t>
  </si>
  <si>
    <t>“I want to learn... whether there are sub-lethal effects that we should be concerned with” (p. 15)</t>
  </si>
  <si>
    <t>“Pressing Research Questions about 6PPD-quinone": “Sublethal impacts: acute, episodic, chronic” (slide 24)</t>
  </si>
  <si>
    <t>“Do you think you will have the same effect if the coho is farm raised?” (p. 16)</t>
  </si>
  <si>
    <t xml:space="preserve">6PPD-Q MOA (p. 29) </t>
  </si>
  <si>
    <t>"Mechanism of action" of 6PPD-Q is "Unknown" (and cites Varshney et al. (2022) for this) (p. 28)</t>
  </si>
  <si>
    <t>“Have you considered genomic or proteomic approaches to begin to find a MOA?” (p. 16)</t>
  </si>
  <si>
    <t>"Specifically, the protein target responsible for its toxicity remains unidentified. It is possible that a particular PPD-quinone, such as IPPD-Q, may not exhibit toxicity towards coho salmon, but could be toxic to other fish species with slightly different protein binding pockets" (p. 9)</t>
  </si>
  <si>
    <t>"It has not been discovered what exactly in the 6PPD/6PPD-quinone structure causes Coho pre-spawn mortality" (p. 14)</t>
  </si>
  <si>
    <t>“I want to learn...how 6PPD-quinone triggers the acute mortality in coho and related species" (p. 15)</t>
  </si>
  <si>
    <t>“Pressing Research Questions about 6PPD-quinone": “Mode of toxic action” (slide 24)</t>
  </si>
  <si>
    <t>Need to know 6PPD/6PPD-Q toxicodynamics, i.e. "the way(s) in which toxicity is manifest in the organism, including target tissues and modes of action (e.g., liver via necrosis)" (McIntyre et al., 2022, p. 6)</t>
  </si>
  <si>
    <t>"Validate toxicity mechanism for 6PPD-quinone in coho salmon, translate to in vitro biological screening techniques" (Peter &amp; Kolodziej, 2022b, p. 7)</t>
  </si>
  <si>
    <t>"Identify the mechanism(s) by which 6PPD-quinone acts, particularly in a way that fish cannot recover" (Appendix E, p. 4)</t>
  </si>
  <si>
    <t>"What is the mechanism(s) by which 6PPD-quinone acts, particularly in a way that fish cannot recover?" (Appendix E, p. 4)</t>
  </si>
  <si>
    <t>"Identify mechanisms of acute toxicity" (Peter &amp; Kolodziej, 2022b, p. 8)</t>
  </si>
  <si>
    <t>"What sort of a decrease in fishable salmon has there been due to 6PPD-quinone?" (p. 12)</t>
  </si>
  <si>
    <t>"Learn how environmental conditions (like water pH) impact the toxicity of 6PPD-q" (p. 2)</t>
  </si>
  <si>
    <t>"Compare the toxicity of 6PPD on coho salmon to other tire chemicals that could replace 6PPD" (p. 1)</t>
  </si>
  <si>
    <t>“Pressing Research Questions about 6PPD-quinone": “Thresholds for repeated exposure” (slide 24)</t>
  </si>
  <si>
    <t>"No other details are available about toxicity of 6PPD-quinone itself towards other hazard endpoints besides acute aquatic toxicity" (p. 6)</t>
  </si>
  <si>
    <t>"Is there a “safe” level of 6PPD-quinone in receiving waters?" (Appendix E, p. 4)</t>
  </si>
  <si>
    <t>"ToxServices identified data gaps in systemic toxicity (single exposure) and neurotoxicity (repeat exposure)" (p. 6) [of 6PPD, for humans]</t>
  </si>
  <si>
    <t xml:space="preserve">Need to know 6PPD/6PPD-Q toxicokinetics, i.e. "the fate and transport of a chemical within the tissues of an organism, including the pathways of uptake (e.g., gills, skin, gastrointestinal tract), biotransformation (i.e., metabolites), distribution (e.g., concentrations in various tissue compartments), and elimination (e.g. via gills, kidney, feces)" (McIntyre et al., 2022, p. 6) </t>
  </si>
  <si>
    <t>"Does 6PPD-q accumulate in aquatic life like plankton, shellfish and fish and biomagnify up the food web to predators like Southern Resident killer whales (SRKWs)?" (p. 12)</t>
  </si>
  <si>
    <t>“Does 6PPD accumulate in benthic invertebrates?” (p. 2)</t>
  </si>
  <si>
    <t>"Determine whether and to what extent 6PPD-quinone bioaccumulates" (Appendix E, p. 4)</t>
  </si>
  <si>
    <t>"Does 6PPD-quinone bioaccumulate?" (Appendix E, p. 4)</t>
  </si>
  <si>
    <t>"The relative sensitivity of various indicator species to 6PPD-quinone may be related to their sensitivity to complex mixtures containing 6PPD-quinone, including stormwater and tire leachate, but this association needs to be tested empirically...Notably, species not sensitive to 6PPD-quinone may yet be sensitive to the parent compound 6PPD (Di et al. 2022), or to other chemicals derived from tires. The toxicity of other antiozonants should also be considered, particularly as we move towards identifying a replacement for 6PPD in tires" (McIntyre et al., 2022, p. 6)</t>
  </si>
  <si>
    <t>"Learn more about which exposure pathways and biological modes of action result in harm to species, and which species are harmed by 6PPD-quinone and 6PPD. If data allow potential development of species-specific benchmarks for implementation" (p. 60)</t>
  </si>
  <si>
    <t>“Why does it not affect other salmonids?” (p. 14)</t>
  </si>
  <si>
    <t>"Is the high sensitivity of the Coho salmon to 6PPD-Q unique to 6PPD-Q or are Coho generally more sensitive to environmental substances? Is anything known about the underlying mechanisms for the sensitivity of Coho to 6PPD-Q?" (p. 13)</t>
  </si>
  <si>
    <t>“Why Coho and not Chum?” (p. 14)</t>
  </si>
  <si>
    <t>"If fish have 6PPD in them, are they okay to eat?" (p. 16)</t>
  </si>
  <si>
    <t>"Is there a plan to collect human health data on crumb rubber exposure (used in recreation and other spaces)?" (p. 16)</t>
  </si>
  <si>
    <t>"Do you have any indication as to whether the carcinogenic content comes from the aniline/MNB, or from other elements that make up the 6PPD?" (p. 14)</t>
  </si>
  <si>
    <t>"Identify pathways for human exposure to 6PPD-quinone and quantify exposures" (Peter &amp; Kolodziej, 2022b, p. 7)</t>
  </si>
  <si>
    <t>"Are you aware of any research evaluating human health impacts and when will that be published?" (p. 15)</t>
  </si>
  <si>
    <t>"The risk of 6PPD and 6PPD-q to people who consume high levels of aquatic species has yet to be characterized" (p. 5)</t>
  </si>
  <si>
    <t>"Screen 6PPD-quinone as a risk to human health" (Peter &amp; Kolodziej, 2022b, p. 7)</t>
  </si>
  <si>
    <t>“Does 6PPD pose any risks to humans? I.e., swimming or drinking stream water that's been affected?” (p. 4)</t>
  </si>
  <si>
    <t>"A fish scientist highlighted the importance of more coho population assessments and the need to incorporate a combination of newer technology such as pit tags small enough for juvenile tagging and the traditional smolt and adult trapping to estimate whether populations are self-sustaining or not. In addition, genetics, toxic screening and life history studies are needed to further define “conservation stocks”" (Appendix B, p. 14)</t>
  </si>
  <si>
    <t>"no studies have been done on the toxicity of 6PPD-q to the estuarine and marine stages of salmonids, which represents a significant data gap" (p. 2)</t>
  </si>
  <si>
    <t>"What are the impacts of 6PPD-quinone on other salmonid, other life stages, and other biota?" (Appendix E, p. 4)</t>
  </si>
  <si>
    <t>Need "research that:...c. Improves our understanding of impacts of 6PPD-quinone to fish and biota, and in. particular, informs our target for a stormwater treatment effluent concentration of 6PPD-quinone" (Appendix E, p. 2)</t>
  </si>
  <si>
    <t>"What other species-specific habitats should be protected, beyond coho-bearing and steelhead-bearing streams, from transportation runoff?" (p. 282)</t>
  </si>
  <si>
    <t>"There is no publicly available information indicating toxicity of 6PPD-quinone towards rainbow trout, or any other members of the Oncorhynchus genus" (p. 6)</t>
  </si>
  <si>
    <t>"Test the toxicity of 6PPD on rainbow trout and potentially other aquatic species in the future" (p. 2)</t>
  </si>
  <si>
    <t>"Evaluate toxicity of 6PPD- quinone to aquatic species other than coho salmon" (Peter &amp; Kolodziej, 2022b, p. 7)</t>
  </si>
  <si>
    <t>"They want to know whether Sockeye are sensitive to 6PPD and 6PPD-q or not" (Appendix B, p. 13) (in context of Cedar Creek/WRIA 8)</t>
  </si>
  <si>
    <t>“Have there been similar observations of coho behavioral effects in other areas along the West Coast and has there been any coordination with municipalities to test for 6-PPD? Any chance that Atlantic salmon could be affected as well?” (p. 2)</t>
  </si>
  <si>
    <t>"There is very limited information on whether typical indicator species are or will be sensitive to 6PPD-quinone." (McIntyre et al., 2022, p. 5)</t>
  </si>
  <si>
    <t>“I want to learn what other species are sensitive to this chemical (and to stormwater more broadly)" (p. 15)</t>
  </si>
  <si>
    <t>“Pressing Research Questions about 6PPD-quinone": “Other vulnerable species” (slide 24)</t>
  </si>
  <si>
    <t>"There are some places where 6PPD-q may act as a limiting factor and render habitat unusable due to acute toxicity, where the physical habitat has been conserved. Therefore, it is critical to assess the ecosystems most sensitive to 6PPD-q toxicity and help identify the most vulnerable aquatic habitats for conservation and restoration planning (Appendix B)...Expanding existing local and regional monitoring efforts to measure 6PPD-q as a limiting factor may help with ongoing and future prioritizations for conservation and restoration actions" (p. 29)</t>
  </si>
  <si>
    <t>"Invest in tools to further identify and refine impacted streams and toxic source control areas. These tools can help focus and track mitigation efforts and identify cost-effective, feasible projects:...Adapt or develop modeling tools to help locate placement and type of stormwater treatment. For example, a new model called Visualizing Ecosystem Land Management Assessments (VELMA), developed by EPA and Oregon State University, was used to conduct a pilot study in West Seattle to model 6PPD-q mass loading and pathways to help plan mitigation actions (Appendix B)" (p. 45)</t>
  </si>
  <si>
    <t>"Invest in tools to further identify and refine impacted streams and toxic source control areas. These tools can help focus and track mitigation efforts and identify cost-effective, feasible projects:...Conduct field-based assessments of pre-spawn mortality observations and direct 6PPD-q measurements for the development of a 6PPD-q risk map" (p. 45)</t>
  </si>
  <si>
    <t>"Invest in tools to further identify and refine impacted streams and toxic source control areas. These tools can help focus and track mitigation efforts and identify cost-effective, feasible projects:...Develop a mid-scale stormwater mitigation action planning assessment tool to incorporate the stream scale attributes and planning information" (p. 45)</t>
  </si>
  <si>
    <t>"Invest in tools to further identify and refine impacted streams and toxic source control areas. These tools can help focus and track mitigation efforts and identify cost-effective, feasible projects:...Develop a web-based interactive 6PPD-q vulnerability map to help inform mitigation actions" (p. 45)</t>
  </si>
  <si>
    <t>"Initial identification of high risk locations and time periods" (Peter &amp; Kolodziej, 2022b, p. 7)</t>
  </si>
  <si>
    <t>"Where should stormwater control devices be installed?" (p. 33)</t>
  </si>
  <si>
    <t>"Conduct baseline stream assessments prior to fish barrier and stormwater retrofit projects to inform an adaptive management approach and to support restoration and conservation decision-making efforts to strategically reduce the impact of transportation related pollutants to vulnerable ecological areas. Watershed stewards are needed in the most impacted areas to support local efforts in filling data gaps needed to effectively control and treat transportation related pollutants to vulnerable habitats" (p. 45)</t>
  </si>
  <si>
    <t>"Collect baseline data before future salmon habitat recovery and water quality enhancement projects" (p. 35)</t>
  </si>
  <si>
    <t>"Collect baseline biological, physical, and chemical data before and after habitat enhancement projects to assess effectiveness and the reduction of harmful impacts using standardized biological stressor procedures" (p. 22)</t>
  </si>
  <si>
    <t>"Support ongoing 6PPD geographical information system (GIS) mapping strategies to inform and track mitigation efforts and to identify cost-effective, feasible projects that result in optimal habitat benefits and support self-sustaining Pacific salmonid populations" (p. 13)</t>
  </si>
  <si>
    <t>"Develop an approach to prioritize locations (watersheds, land-use types, road types, etc.) and treatment options for 6PPD- quinone management" (Peter &amp; Kolodziej, 2022b, p. 8)</t>
  </si>
  <si>
    <t>"Attain predictive capabilities for relative water quality within and across watersheds, and as a function of management and source control efforts" (Peter &amp; Kolodziej, 2022b, p. 7)</t>
  </si>
  <si>
    <t>"Monitor and evaluate long term trends in receiving water quality, relate to land use and management efforts" (Peter &amp; Kolodziej 2022b, p. 7)</t>
  </si>
  <si>
    <t>"There is a lack of information on loading of 6PPD and 6PPD-q from construction sites. An understanding of loading from construction sites (especially highway construction) will help to determine the priority of treating runoff from the sites as well as determine the most effective construction source control and flow and treatment BMPs" (p. 61). Recommended research action: "Perform field testing to determine loading from construction sites (especially highway construction)" (p. 61)</t>
  </si>
  <si>
    <t xml:space="preserve">"additional sampling is needed to evaluate 6PPD-quinone variability with respect to different land use and land cover characteristics, distinct watershed hydrology, and roadway types/traffic intensities" (with respect to Washington specifically) (McIntyre et al., 2022, p. 5) </t>
  </si>
  <si>
    <t>"limited evaluations of observed 6PPD-quinone concentrations with respect to land-use data have been performed to date." (McIntyre et al., 2022, p. 5)</t>
  </si>
  <si>
    <t>"How well does the model predict the road runoff impacted areas? " (p. 33)</t>
  </si>
  <si>
    <t>"What landscape factors should be incorporated into a road runoff model?" (p. 33)</t>
  </si>
  <si>
    <t>"More research is needed to empirically model mass loading of 6PPD-quinone with traffic attributes" (Appendix B, p. 22)</t>
  </si>
  <si>
    <t>"How much and what type of motor vehicles and transportation infrastructure lead to toxic amounts of 6PPD-q?" (p. 31)</t>
  </si>
  <si>
    <t>"Uncertain what land uses, ADT, etc. will trigger the need for treatment BMPs at sites. Also, unknown whether there is an ADT threshold where 6PPD and 6PPD-q concentrations are no longer present in lethal amounts. Understanding where the loading is problematic will allow prioritization of sites with higher concentrations" (p. 61). Recommended research action: "Study the location and concentration of TWP to determine what land uses, traffic counts, etc. result in toxic concentrations and subsequently what will trigger the need for treatment BMPs as well as determine if there is a traffic count threshold where 6PPD and 6PPD-q are no longer present in lethal amounts" (p. 61)</t>
  </si>
  <si>
    <t>“Could it be there is a traffic/trip density trigger for loss, something that is seen in Seattle but not other areas of Washington or Oregon?” (p. 7)</t>
  </si>
  <si>
    <t>McIntyre and Kolodziej (n.d., p. 7): Respondent answer: “Yes.”</t>
  </si>
  <si>
    <t>“Is there any study regarding the relation between traffic stats on a highway and the 6PPD amount draining to the stormwater system?” (McIntyre &amp; Kolodziej, n.d., p. 3)</t>
  </si>
  <si>
    <t>"Persistence and timing of 6PPD-q (temporal exposure risk)" (p. 16)</t>
  </si>
  <si>
    <t>"Evaluate 6PPD-quinone pollutograph behavior to understand contaminant occurrence, transport, and risk profile in receiving waters during stormflow conditions" (Peter &amp; Kolodziej, 2022b, p. 7)</t>
  </si>
  <si>
    <t>“Have you looked at 6PPD-Q concentrations at different points after the beginning of a storm event?” (McIntyre &amp; Kolodziej, n.d., p. 2)</t>
  </si>
  <si>
    <t>“Pressing Research Questions about 6PPD-quinone": “Temporal dynamics in receiving waters” (slide 24)</t>
  </si>
  <si>
    <t>"Correlate the presence or absence of 6PPD-q with watershed characteristics" (p. 35)</t>
  </si>
  <si>
    <t>"Automated samplers need to be deployed to collect samples to characterize patterns in different types of streams" (Appendix B, p. 22)</t>
  </si>
  <si>
    <t>“Were these relatively low flow water cycling areas? Trying to understand if this could be a relevant concern in the Lower Fraser Estuary here in British Columbia” (McIntyre &amp; Kolodziej, n.d., p. 2)</t>
  </si>
  <si>
    <t>“Can you tell me much about the level of tidal flushing or influence that was present in the areas you found the elevated levels?” (p. 2)</t>
  </si>
  <si>
    <t>"More 6PPD-q measurements are needed across land use, watershed, and traffic gradients to correlate loading, transport, and concentrations found in receiving waters" (p. 17)</t>
  </si>
  <si>
    <t>"Relate occurrence data to land-use parameters (e.g., road types, urbanization levels) to begin predictive modeling and optimize management efforts" (Peter &amp; Kolodziej, 2022b, p. 7)</t>
  </si>
  <si>
    <t>"More research is needed in suburban and rural areas along transportation corridors to understand the pollution pathways leading to mortality in less urban areas where observations have more recently been reported" (Appendix B, p. 22)</t>
  </si>
  <si>
    <t>"Are tire wear particles (TWPs) and 6PPD-q toxicity an isolated urban problem or does it occur along transportation corridors outside of urban areas?" (p. 31)</t>
  </si>
  <si>
    <t>"Evaluate relative importance of 6PPD- quinone “transport pathways” (e.g., stormwater outfall pipes vs. overland flow vs. TWP deposits in pipes vs. TWP deposits in road-side soils, detention basins, stagnant waters, freshwater sediments, or stormwater treatment systems )" (Peter &amp; Kolodziej, 2022b, p. 7)</t>
  </si>
  <si>
    <t>"Occurrence of 6PPD-q in salmon-bearing streams (spatial exposure risk)" (p. 16)</t>
  </si>
  <si>
    <t>"How widespread is exposure to 6PPD-Q and other tire related compounds in Puget Sound?" (p. 12)</t>
  </si>
  <si>
    <t>"Environmental occurrence of 6PPD, 6PPD-quinone, and related transformation products (roadway runoff, surface waters, road dust, soils, sediments)" (Peter &amp; Kolodziej, 2022b, p. 7)</t>
  </si>
  <si>
    <t>"Source identification and laboratory studies are needed to understand the geographic scope and persistence of tire wear particles and chemicals to strategically place and administer the most appropriate BMPs" (Appendix H, p. 5)</t>
  </si>
  <si>
    <t>"Published studies documenting 6PPD-quinone concentrations in stormwater or surface waters are increasing in number but are still limited" (McIntyre et al., 2022, p. 5)</t>
  </si>
  <si>
    <t>“Pressing Research Questions about 6PPD-quinone": “Distribution and concentration in receiving waters” (slide 24)</t>
  </si>
  <si>
    <t>"The acute lethal impacts on coho salmon have been observed mainly in urban streams and some more rural. There may be opportunities in future sampling events to collect tissue samples for 6PPD-q analysis in urban lakes to understand the full aquatic scope of the road runoff problem" (p. 23)</t>
  </si>
  <si>
    <t>"Design a stream sampling program to understand the scope of the problem; this monitoring might then be conducted by SAM1 or another entity, to be determined" (Appendix E, p. 3)</t>
  </si>
  <si>
    <t>"Where should we focus initial assessments?" (p. 33)</t>
  </si>
  <si>
    <t>"Identify 6PPD-q hot spots to understand the occurrence and persistence of 6PPD-q" (p. 35)</t>
  </si>
  <si>
    <t>"We need to understand the occurrence and persistence of contaminants from road runoff to compare the costs and benefits of proposed projects" (p. 20)</t>
  </si>
  <si>
    <t>"Therefore, pre-spawn and juvenile coho mortality correlations with 6PPD-q may not truly reflect the full extent of the spatial and temporal occurrence and persistence of 6PPD-q exposure and its effects on Pacific salmon" (p. 15)</t>
  </si>
  <si>
    <t>"Data gaps exist for the occurrence, persistence and transport of 6PPD and 6PPD-q depicted in this graphic" (p. 11)</t>
  </si>
  <si>
    <t>"However, the occurrence, persistence, and transport of 6PPD-q to salmon-bearing streams remains poorly understood" (p. 11)</t>
  </si>
  <si>
    <t>"Research is needed to understand the occurrence and persistence of 6PPD-quinone (6PPD-q) in salmon-bearing streams to help develop urban watershed solutions to protect salmon habitat" (p. 8)</t>
  </si>
  <si>
    <t>"Develop mechanistic and predictive insights for fate and reactivity of PPD industrial chemicals" (Peter &amp; Kolodziej, 2022b, p. 7)</t>
  </si>
  <si>
    <t>"Evaluate reactivity (reaction rates, end- products) of 6PPD-quinone (and other 6PPD transformation products) with respect to a range of environmental and engineered oxidants under varied environmental conditions" (Peter &amp; Kolodziej, 2022b, p. 7)</t>
  </si>
  <si>
    <t>"Ozonation kinetics and yields": "pure 6PPD to 6PPD-quinone", "6PPD in tire rubber to 6PPD-quinone" (Peter &amp; Kolodziej, 2022b, p. 7)</t>
  </si>
  <si>
    <t>"Reaction rate constant, k [s -1]" of 6PPD and 6PPD-Q; "Evaluate with respect to range of environmental and engineered oxidants (e.g., ozone, metals, chlorine, etc.) and possible transformation processes (photolysis, hydrolysis, biotransformation, redox reactions)" (Peter &amp; Kolodziej, 2022a, p. 5)</t>
  </si>
  <si>
    <t>"Evaluate 6PPD-quinone stability and half-life (aqueous, organic solvents; impact of environmental variables/constituents" (Peter &amp; Kolodziej, 2022b, pp. 6-7)</t>
  </si>
  <si>
    <t>"Half-life [months]" of 6PPD and 6PPD-Q; "Evaluate dependency on environmental variables and constituents (e.g., pH, temperature, ionic strength, oxidants/reductants, dissolved organic carbon, etc.)" (Peter &amp; Kolodziej, 2022a, p. 5)</t>
  </si>
  <si>
    <t>"More research is needed on the persistence of 6PPD and related tire contaminants" (Appendix B, p. 22)</t>
  </si>
  <si>
    <t>"How long does 6PPD-q persist under variable environmental conditions?" (p. 31)</t>
  </si>
  <si>
    <t>"Additional testing is needed to confirm the values produced by the Fugacity Model and the half-life of 6PPD-q, as these values impact the persistence of 6PPD and 6PPD-q in the environment and inform the BMP hydraulic residence time needed for certain BMPs (i.e., flow through BMPs). The lab and field testing may also inform the methods of how 6PPD and 6PPD-q are degraded in the built environment." (pg. 61) Recommended research action: "Conduct lab or field testing to confirm the half-life of both contaminants in different materials and under different environmental conditions" (p. 61)</t>
  </si>
  <si>
    <t>“Is there a point in time where the 6PPD-quinone becomes inert, and if so, any sense of how long it remains active/toxic?” (McIntyre &amp; Kolodziej, n.d., p. 4)</t>
  </si>
  <si>
    <t>“Pressing Research Questions about 6PPD-quinone": “Environmental conditions affecting bioavailability/toxicity” (slide 24)</t>
  </si>
  <si>
    <t>"However, we know little about the mass loading from traffic and the amount of precipitation needed to transport the contaminant to natural waterways. The underlying design aims to verify these assumptions by sampling across different watershed characteristics and media" (p. 53)</t>
  </si>
  <si>
    <t>"How do variable factors influence the mass loading and transport of 6PPD-q to urban streams and watersheds?" (p. 33)</t>
  </si>
  <si>
    <t>"There is a lack of information on 6PPD-q transport dynamics using sites at different distances from roadway sources and at various points during the hydrograph. This information could lead to BMPs that target the part of the storm with the highest concentration." (pg. 61). Recommended research action: "Study relationship of time or seasons on 6PPD and 6PPD-q concentrations in wet weather events to understand when peak concentrations occur" (p. 61)</t>
  </si>
  <si>
    <t>“As you know, Okanogan County is much less populated than the Seattle area, and with infrequent rains. I was wondering how long the shed tire particles hang onto a road surface? i.e., if a summers worth of tire particles will build up on roadways, could a hard rain take months for those contaminants into creeks all at once?” (McIntyre &amp; Kolodziej, n.d., p. 3)</t>
  </si>
  <si>
    <t>"Lack of information on fate and transport of 6PPD-q under environmental conditions other than wet weather events; specifically, how long does it remain bioavailable and toxic in dry conditions, how it is transported outside of wet weather events" (p. 61)</t>
  </si>
  <si>
    <t>"Determine 6PPD-quinone solubility (aqueous, organic solvents; impact of environmental variables/constituents)" (Peter &amp; Kolodziej, 2022b, p. 6)</t>
  </si>
  <si>
    <t>"Aqueous solubility [ng/L]" of 6PPD and 6PPD-Q; "Evaluate dependency on environmental variables and constituents (e.g., pH, temperature, ionic strength, oxidants/reductants, dissolved organic carbon, etc.)" (Peter &amp; Kolodziej, 2022a, p. 5)</t>
  </si>
  <si>
    <t>"Although 6PPD-quinone is expected to be neutral across the environmental pH spectrum, the impact of ionic strength, pH, oxidants, and other water chemistry parameters on 6PPD-quinone solubility and related fate/transport behaviors require further investigation" (Peter &amp; Kolodziej, 2022a, p. 4)</t>
  </si>
  <si>
    <t>"Given previous observations of tire-derived chemical concentrations and mass loads in receiving waters that indicate the existence of semi-infinite sources in urban watersheds, it will be important to understand the relative role of dissolved phase 6PPD-quinone in stormwater runoff vs. 6PPD- quinone that is released from in-place sediments/tire rubber deposits (e.g., on road surfaces, in dusts/sediments adjacent to roads, or in stormwater treatment or conveyance systems). BMPs might need to consider both rubber particulate removal and dissolved phase 6PPD-quinone removal to be fully protective, which may include multiple barrier or dual component conceptual approaches to treatment" (Peter &amp; Kolodziej, 2022a, pp. 7-8)</t>
  </si>
  <si>
    <t>"Additional testing is needed to understand what forms (dissolved, adhered to particles, in soil, etc.) and what range of particle sizes containing or attached to 6PPD and 6PPD-q need to be removed by BMPs to reduce the lethality of stormwater effluent. It will also be helpful to understand which form the contaminants are typically transported" (p. 61)</t>
  </si>
  <si>
    <t>"Evaluate the role of TWP particles in subsequent environmental transport of TWP-derived chemicals" (Peter &amp; Kolodziej, 2022b, p. 6)</t>
  </si>
  <si>
    <t>"In addition, evaluating 6PPD-quinone partitioning between aqueous and particulate phases (including tire wear particles and soil/road dust/sediments, of varying size fractions and with varied organic carbon content) will also inform best management practices with respect to management approaches focused on removal of suspended solids (and potentially rubber particulates) from stormwater (e.g., street sweeping, settling, etc.) relative to treatment of the dissolved phase" (Peter &amp; Kolodziej, 2022a, p. 7)</t>
  </si>
  <si>
    <t>"It is also currently unclear if 6PPD and 6PPD-quinone are transporting within the environment and into receiving waters as dissolved chemicals, or whether transport of the residual rubber phases or of dusts/soils/aerosols with sorbed 6PPD and 6PPD-quinone, represent the primary transport vectors for these chemical pollutants" (Peter &amp; Kolodziej, 2022a, p. 7)</t>
  </si>
  <si>
    <t>"the expected distribution and partitioning rates of 6PPD-quinone between soil/dust, sediment, and water phases under various environmental conditions requires further investigation and is currently unknown" (Peter &amp; Kolodziej, 2022a, p. 4)</t>
  </si>
  <si>
    <t>"Evaluate 6PPD-quinone partitioning with respect to environmental matrices (water, soil, sediment, air, biological tissues), including persistence and potential for (bio)accumulation" (Peter &amp; Kolodziej, 2022b, p. 7)</t>
  </si>
  <si>
    <t>Partitioning coefficients (e.g., K aw, Kw-sed, etc.)" of 6PPD and 6PPD-Q; "Evaluate partitioning with respect to air, water, soil, sediment, rubber, and biological tissue" (Peter &amp; Kolodziej, 2022a, p. 5)</t>
  </si>
  <si>
    <t>"Evaluate how the chemical and physical characteristics drive the fate and transport of 6PPD-q in the environment" (p. 35)</t>
  </si>
  <si>
    <t>"What is the fate of 6PPD-quinone (i.e., from decant water) discharged to wastewater treatment plants? i. General evaluation of plastic micro-and nanoparticles in treated effluent" (Appendix E, p. 4)</t>
  </si>
  <si>
    <t>"Determine the fate of 6PPD-quinone (i.e., from decant water) discharged to wastewater treatment plants" (Appendix E, p. 3)</t>
  </si>
  <si>
    <t>"The fate and transport of 6PPD-q is not well understood. The physiochemical characteristics and the affinity for 6PPD-q to stick to particles rather than stay in dissolved form suggests minimal transport to groundwater. However, there may be interest and opportunities to verify this assumption by coordinating with EAP’s groundwater monitoring program" (p. 22)</t>
  </si>
  <si>
    <t>"Ecology's emphasis is on "fish water," but our interest is drinking water. What little I can find online suggests 6PPD is more of a surface water issue, but mobility in soil &amp; potential for groundwater contamination is limited. Is that accurate? Can you suggest some resources focused on 6PPD/drinking water concerns?" (p. 14)</t>
  </si>
  <si>
    <t>"Additional testing is needed to confirm leaching of 6PPD and 6PPD-q from soil, engineered materials, and organic matter is not likely, and to understand any conditions where it could occur. This property has a large impact on the fate and transport of the contaminants within the built environment, determines whether existing BMPs would permanently remove the contaminants, and would indicate whether groundwater could be impacted by the contaminants." (pg. 61) Recommended research action: "Conduct lab or field testing to confirm whether the contaminants remain adhered to soil and organic matter for different environmental conditions" (p. 61)</t>
  </si>
  <si>
    <t>"Surface water is considered a major delivery pathway of 6PPD and related chemicals; however, more research is needed to understand additional pathways (air and ground)" (p. 27)</t>
  </si>
  <si>
    <t>"Since tire abrasion results in very small particles being generated, most tire wear is likely transported by wind and vehicle induced turbulence tens to hundreds of meters downwind of the road, with very little likely settling on or next to the road. Will the transport of tire wear particles through the air be considered when evaluating stormwater mitigation options, especially the ability to treat stormwater at the roadside vs at the watershed scale? Will techniques to try and capture tire wear particles in the air near the road be considered as part  of best management practices?" (p. 5)</t>
  </si>
  <si>
    <t>“Pressing Research Questions about 6PPD-quinone": “Formation &amp; transport in air vs water” (slide 24)</t>
  </si>
  <si>
    <t>"More research is needed to evaluate additional pollution pathways (e.g., atmospheric)" (Appendix B, p. 23)</t>
  </si>
  <si>
    <t>"Extend fate and transport knowledge from aqueous systems to soils, sediments, and atmospheric aerosol transport pathways" (Peter &amp; Kolodziej, 2022b, p. 7)</t>
  </si>
  <si>
    <t>"Are there additional delivery pathways of 6PPD-q to aquatic systems (e.g., atmospheric deposition of tire wear dust)?" (p. 31)</t>
  </si>
  <si>
    <t>"Fate and transport of the chemicals in estuaries and saltwater has not yet been characterized" (p. 6)</t>
  </si>
  <si>
    <t>"What are the environmental fate and transport of 6PPD and 6PPD-quinone?" (Appendix E, p. 4)</t>
  </si>
  <si>
    <t>Need research which will "Contribute to our understanding of environmental fate and transport of 6PPD and 6PPD-quinone" (Appendix E, p. 3)</t>
  </si>
  <si>
    <t>Need "research that:...d. Improves our understanding of environmental fate and transport of 6PPD and 6PPD-quinone" (Appendix E, p. 2)</t>
  </si>
  <si>
    <t>"Given the acute toxicity of 6PPD-q, we need to understand the occurrence, persistence, fate, and transport of 6PPD-q and the distribution of sensitive species (currently includes coho salmon, rainbow, steelhead, and brook trout) in Washington State" (p. 35)</t>
  </si>
  <si>
    <t>"What proportion of tire wear particulate as modeled by the MOVES emission model is estimated to be 
6PPD?" (p. 4)</t>
  </si>
  <si>
    <t>"The amount and duration of traffic and precipitation needed to produce enough road runoff to transport toxic amounts of 6PPD-q to salmon-bearing streams is currently unknown" (p. 18)</t>
  </si>
  <si>
    <t>"Determine 6PPD and 6PPD-quinone diffusivity in tire rubbers (long-term release rate)" (Peter &amp; Kolodziej, 2022b, p. 6)</t>
  </si>
  <si>
    <t>"Diffusivity in tire rubber, D [m2 /s]" of 6PPD and 6PPD-Q; "Evaluate across various tire rubber matrices, such as whole tires, skid marks, tire and road wear particles, recycled rubber products, etc. Many such parameters would be surface area normalized" (Peter &amp; Kolodziej, 2022a, p. 5)</t>
  </si>
  <si>
    <t>"Does TBiOS work look at the relationship between the location of tire use (reefs, bumpers, boats, etc) and fish habitat and soil contamination?" (p. 12)</t>
  </si>
  <si>
    <t>"Is there any data on 6ppd-q leaching off of historic tire deposits in/near water bodies? Maybe places where they may have been used as rip rap?" (p. 4)</t>
  </si>
  <si>
    <t>“If it is the reaction of the tire particles with air pollution that causes the transformation to the lethal form, if tires are submerged (i.e., dumped into creeks as garbage or used as bank stabilization), will the reaction still occur to cause fish health impacts and mortalities? Or will the shedding of lethal contaminants continue to occur?” (McIntyre &amp; Kolodziej, n.d., p. 3)</t>
  </si>
  <si>
    <t>"Tires are currently thought to be the main source of 6PPD and 6PPD-q, although more research is needed to evaluate additional consumer and post-consumer sources of 6PPD (Ecology 2022a [Environmental Assessment Program &amp; Water Quality Program, 2022], Ecology 2021 [Washington State Department of Ecology &amp; Manahan, 2021]; DTSC 2022; Zhao et al. 2023). Additional consumer and post-consumer products include tire crumb rubber, roofing materials, sealants, asphalt, rain gear, wipers, shoe soles, and camping gear" (p. 33)</t>
  </si>
  <si>
    <r>
      <t xml:space="preserve">DTSC. (2022). </t>
    </r>
    <r>
      <rPr>
        <i/>
        <sz val="11"/>
        <color theme="1"/>
        <rFont val="Calibri"/>
        <family val="2"/>
        <scheme val="minor"/>
      </rPr>
      <t>Product - Chemical profile for motor vehicle tires containing N-(1,3-Dimethylbutyl)-N'-phenyl-p-phenylenediamine (6PPD)</t>
    </r>
    <r>
      <rPr>
        <sz val="11"/>
        <color theme="1"/>
        <rFont val="Calibri"/>
        <family val="2"/>
        <scheme val="minor"/>
      </rPr>
      <t>. Department of Toxic Substances Control &amp; California Environmental Protection Agency. https://dtsc.ca.gov/wp-content/uploads/sites/31/2022/05/6PPD-in-Tires-Priority-Product-Profile_FINAL-VERSION_accessible.pdf?emrc=9a953d</t>
    </r>
  </si>
  <si>
    <t>"More research is needed to evaluate additional sources and loadings of 6PPD in other rubber products" (Appendix B, p. 23)</t>
  </si>
  <si>
    <t>“You referred to green roofs, downspout disconnect etc. on homes. Does that apply to other aspects of stormwater runoff or do roof shingles contain the same problem chemical?” (McIntyre &amp; Kolodziej, n.d., p. 6)</t>
  </si>
  <si>
    <t>"Assess 6PPD-quinone and TWP contaminant releases from recycled and scrap tire products" (Peter &amp; Kolodziej, 2022b, p. 6)</t>
  </si>
  <si>
    <t>"Assess potential for non-tire 6PPD and 6PPD- quinone sources (e.g. crumb rubber playing fields, building materials, etc) based on production/manufacturing data" (Peter &amp; Kolodziej, 2022b, p. 6)</t>
  </si>
  <si>
    <t>"Tire stored uncovered outdoors and re-uses of tires such as crumb rubber in synthetic turf, playgrounds, and incorporation into materials such as rubberized asphalt may continue to contribute 6PPD-quinone to the environment, but direct investigation is required for confirmation" (McIntyre et al., 2022, p. 4)</t>
  </si>
  <si>
    <t>"It is anticipated that other potential sources, such as athletic fields with artificial turf, junk yards, and auto repair shops and tire stores, will be identified in the future" (p. 61). Recommended research action: "Investigate runoff from other potential sources such as athletic fields with artificial turf, junk yards, and auto repair shops and tire stores to determine if BMPs would be beneficial" (p. 61)</t>
  </si>
  <si>
    <t>“Pressing Research Questions about 6PPD-quinone": “Relative release from tires vs particles on the road” (slide 24)</t>
  </si>
  <si>
    <t>"Evaluate 6PPD and 6PPD-quinone...aqueous leaching rates across various types of environmentally relevant rubber deposits, such as whole tires, skid marks, tire and road wear particles, recycled rubber products (e.g., crumb rubber), etc." (Peter &amp; Kolodziej, 2022b, p. 6)</t>
  </si>
  <si>
    <t>"Leaching rates from tire rubber [ng / (g-h)]"; "Evaluate across various tire rubber matrices, such as whole tires, skid marks, tire and road wear particles, recycled rubber products, etc. Many such parameters would be surface area normalized" (Peter &amp; Kolodziej, 2022a, p. 5)</t>
  </si>
  <si>
    <t>"Unknown how long those particles containing or with 6PPD attached will generate 6PPD-q at different stages of transport" (p. 61). Recommended research action: "Conduct lab or field testing to understand for how long particles will generate 6PPD-q under different environmental conditions" (p. 61)</t>
  </si>
  <si>
    <t>"little information is available on rates of 6PPD and 6PPD-q release from the particles and the influence of environmental factors, such as temperature, oxygen, and pH. More research is needed to help us understand how releasing rates differ by particle size under variable environmental conditions" (Appendix F, p. 1)</t>
  </si>
  <si>
    <t>"Evaluate aqueous leaching rates of 6PPD-quinone from tire rubber (including impact of liquid/solid ratios, environmental variables/constituents, turbulent vs. static flow, etc.)" (Peter &amp; Kolodziej, 2022b, p. 6)</t>
  </si>
  <si>
    <t>"How long do tire wear particles continue to leach 6PPD-Q in the environment?" (p. 31)</t>
  </si>
  <si>
    <t>"Understanding the mass loading of tire wear particles (TWP) and 6PPD-q will help predict areas of greater exposure risk to salmon-bearing streams (Tian et al. 2021, 2022)" (p. 27)</t>
  </si>
  <si>
    <r>
      <t xml:space="preserve">Tian, Z., Gonzalez, M., Rideout, C. A., Zhao, H. N., Hu, X., Wetzel, J., Mudrock, E., James, C. A., McIntyre, J. K., &amp; Kolodziej, E. P. (2022). 6PPD-quinone: Revised toxicity assessment and quantification with a commercial standard. </t>
    </r>
    <r>
      <rPr>
        <i/>
        <sz val="11"/>
        <color theme="1"/>
        <rFont val="Calibri"/>
        <family val="2"/>
        <scheme val="minor"/>
      </rPr>
      <t>Environmental Science &amp; Technology Letters</t>
    </r>
    <r>
      <rPr>
        <sz val="11"/>
        <color theme="1"/>
        <rFont val="Calibri"/>
        <family val="2"/>
        <scheme val="minor"/>
      </rPr>
      <t xml:space="preserve">, </t>
    </r>
    <r>
      <rPr>
        <i/>
        <sz val="11"/>
        <color theme="1"/>
        <rFont val="Calibri"/>
        <family val="2"/>
        <scheme val="minor"/>
      </rPr>
      <t>9</t>
    </r>
    <r>
      <rPr>
        <sz val="11"/>
        <color theme="1"/>
        <rFont val="Calibri"/>
        <family val="2"/>
        <scheme val="minor"/>
      </rPr>
      <t xml:space="preserve">(2), 140-146. https://doi.org/10.1021/acs.estlett.1c00910 </t>
    </r>
  </si>
  <si>
    <r>
      <t xml:space="preserve">Tian, Z., Zhao, H., Peter, K. T., Gonzalez, M., Wetzel, J., Wu, C., Hu, X., Prat, J., Mudrock, E., Hettinger, R., Cortina, A. E., Ghosh Biswas, R., Kock, F. V. C., Soong, R., Jenne, A., Du, B., Hou, F., He, H., Lundeen, R.,…Kolodziej, E. P. (2021). A ubiquitous tire rubber-derived chemical induces acute mortality in coho salmon. </t>
    </r>
    <r>
      <rPr>
        <i/>
        <sz val="11"/>
        <color theme="1"/>
        <rFont val="Calibri"/>
        <family val="2"/>
        <scheme val="minor"/>
      </rPr>
      <t>Science</t>
    </r>
    <r>
      <rPr>
        <sz val="11"/>
        <color theme="1"/>
        <rFont val="Calibri"/>
        <family val="2"/>
        <scheme val="minor"/>
      </rPr>
      <t xml:space="preserve">, </t>
    </r>
    <r>
      <rPr>
        <i/>
        <sz val="11"/>
        <color theme="1"/>
        <rFont val="Calibri"/>
        <family val="2"/>
        <scheme val="minor"/>
      </rPr>
      <t>371</t>
    </r>
    <r>
      <rPr>
        <sz val="11"/>
        <color theme="1"/>
        <rFont val="Calibri"/>
        <family val="2"/>
        <scheme val="minor"/>
      </rPr>
      <t>(6525), 185-189. https://doi.org/10.1126/science.abd6951</t>
    </r>
  </si>
  <si>
    <t>"Lack of knowledge regarding the mass-balance of 6PPD in tires and a lack of understanding of 6PPD distribution in tires and resulting releases into the environment. A lack of understanding remains as to the levels of 6PPD and 6PPD-quinone being released into the environment from the tire itself (e.g., coming off the sidewall or the tread through tire wear particles)" (p. 13)</t>
  </si>
  <si>
    <t>"Evaluate 6PPD and 6PPD-quinone mass loads...across various types of environmentally relevant rubber deposits, such as whole tires, skid marks, tire and road wear particles, recycled rubber products (e.g., crumb rubber), etc." (Peter &amp; Kolodziej, 2022b, p. 6)</t>
  </si>
  <si>
    <t>"Mass load in tire rubber [ng/g]" of 6PPD and 6PPD-Q; "Evaluate across various tire rubber matrices, such as whole tires, skid marks, tire and road wear particles, recycled rubber products, etc. Many such parameters would be surface area normalized" (Peter &amp; Kolodziej, 2022a, p. 5)</t>
  </si>
  <si>
    <t>“Are the same chemicals present in the tires of other modes of transportation, such as bicycles?” (McIntyre &amp; Kolodziej, n.d., p. 3)</t>
  </si>
  <si>
    <t>"what is the concentration of 6PPD that is released into the environment by different tire types and tire components (sidewall or tread)?" (p. 15)</t>
  </si>
  <si>
    <t>"Measure the presence of 6PPD, 6PPD-q, and other chemicals present in tires (including assorted brands of passenger car, light truck, and commercial truck tires)" (p. 2)</t>
  </si>
  <si>
    <t>"Evaluate 6PPD-quinone mass loads across various tire types (passenger car, light truck, commercial truck) and tire components (tread, sidewall, etc.)" (Peter &amp; Kolodziej, 2022b, p. 6)</t>
  </si>
  <si>
    <t>"Develop representative tire mixture to support source tracking and ecotoxicological studies" (Peter &amp; Kolodziej, 2022b, p. 6)</t>
  </si>
  <si>
    <t>"what environmental factors impact the quinone formation on 6PPD and other PPDs?" (p. 15)</t>
  </si>
  <si>
    <t>"Formation rate constant (6PPD to 6PPD-quinone) in tire rubber, k [s -1 ]"; "Evaluate across various tire rubber matrices, such as whole tires, skid marks, tire and road wear particles, recycled rubber products, etc. Many such parameters would be surface area normalized" (Peter &amp; Kolodziej, 2022a, p. 5)</t>
  </si>
  <si>
    <t>"Formation rate constants (6PPD to 6PPD-quinone), k [s -1]"; "Evaluate for pure compound in air and
water" (Peter &amp; Kolodziej, 2022a, p. 5)</t>
  </si>
  <si>
    <t>“Pressing Research Questions about 6PPD-quinone": “Rate of formation and release from tires/particles” (slide 24)</t>
  </si>
  <si>
    <t>"Describe the scope of the 6PPD-quinone problem on a national scale" (Appendix E, p. 4)</t>
  </si>
  <si>
    <t>"Learn about 6PPD and 6PPD-quinone in the marine environment" (Appendix E, pp. 3-4)</t>
  </si>
  <si>
    <t>"The 6PPD-q analytical community has recommended whole bottle extractions because of how readily the chemical binds to surfaces. A smaller amber glass bottle allows the extraction team to invert the bottle into the extraction column until drained and rinsed with solvent. Another unknown is how homogenous the compound remains in a larger vessel. If transferring from the autosample bottle to an amber glass bottle, swirl the sample first and transfer. When performing lab splits, a sample splitter is recommended" (p. 57)</t>
  </si>
  <si>
    <t>"Evaluating sampling methods for tire contaminants is a high-priority data gap" (p. 55)</t>
  </si>
  <si>
    <t>"Use the desktop maps to help coordinate and direct toxics in salmon watersheds reconnaissance" (p. 35)</t>
  </si>
  <si>
    <t>"Summarize and report findings to inform next steps and help standardize methods to ensure comparability of data across districts and geographic scales" (p. 35)</t>
  </si>
  <si>
    <t>"Work with MEL staff to evaluate a workflow for 6PPD-q and other related analytes and establish laboratory contracts to support analyses unavailable at MEL" (p. 35)</t>
  </si>
  <si>
    <t>"Collect tissue samples to support method development at Manchester Environmental Laboratory (MEL) and participating labs" (p. 35)</t>
  </si>
  <si>
    <t>"Collect water and sediment samples following storm events to evaluate the consistency and accuracy of proposed methods and support further method development" (p. 35)</t>
  </si>
  <si>
    <t>"Develop and compare methods for monitoring 6PPD-q in salmon habitats" (p. 35)</t>
  </si>
  <si>
    <t>"What are the best analytical methods for collecting and measuring 6PPD-q in water, sediments, and tissues?" (p. 33)</t>
  </si>
  <si>
    <t>"What is the most efficient and dependable study design to identify areas impacted by road runoff?" (p. 33)</t>
  </si>
  <si>
    <t>"Methods to further characterize and measure rubber-derived contaminants (method development and ecosystem impacts)" (p. 16)</t>
  </si>
  <si>
    <t>"More research is needed to identify the most effective monitoring strategies for 6PPD and tire related contaminants" (Appendix B, p. 22)</t>
  </si>
  <si>
    <t>Need "research that:...e. Develops monitoring protocols and methods standardization" (Appendix E, p. 2)</t>
  </si>
  <si>
    <t>"High throughput LC-HRMS screening and identification of stormwater contaminants and linkages to key sources" (Peter &amp; Kolodziej, 2022b, p. 6)</t>
  </si>
  <si>
    <t>"Develop quantitative 6PPD sample processing and analytical methods, including analysis of similar or alternative antioxidants" (Peter &amp; Kolodziej, 2022b, p. 6)</t>
  </si>
  <si>
    <t>"Develop sample processing methods for 6PPD-quinone analysis in soils, sediments, dusts, aerosols, and biological tissues" (Peter &amp; Kolodziej, 2022b, p. 6)</t>
  </si>
  <si>
    <r>
      <t xml:space="preserve">Rauert, C., Rødland, E. S., Okoffo, E. D., Reid, M. J., Meland, S., &amp; Thomas, K. V. (2021). Challenges with quantifying tire road wear particles: Recognizing the need for further refinement of the ISO technical specification. </t>
    </r>
    <r>
      <rPr>
        <i/>
        <sz val="11"/>
        <color theme="1"/>
        <rFont val="Calibri"/>
        <family val="2"/>
        <scheme val="minor"/>
      </rPr>
      <t>Environmental Science &amp; Technology Letters</t>
    </r>
    <r>
      <rPr>
        <sz val="11"/>
        <color theme="1"/>
        <rFont val="Calibri"/>
        <family val="2"/>
        <scheme val="minor"/>
      </rPr>
      <t xml:space="preserve">, </t>
    </r>
    <r>
      <rPr>
        <i/>
        <sz val="11"/>
        <color theme="1"/>
        <rFont val="Calibri"/>
        <family val="2"/>
        <scheme val="minor"/>
      </rPr>
      <t>8</t>
    </r>
    <r>
      <rPr>
        <sz val="11"/>
        <color theme="1"/>
        <rFont val="Calibri"/>
        <family val="2"/>
        <scheme val="minor"/>
      </rPr>
      <t>(3), 231–236. https://doi.org/10.1021/acs.estlett.0c00949</t>
    </r>
  </si>
  <si>
    <t>"methods for direct tire rubber particle quantification (i.e., by pyrolysis GC-MS) require further refinement because of inherent uncertainties in tire rubber chemical composition and relative amounts of natural and synthetic rubbers" (cites Rauert et al. (2021)) (Peter &amp; Kolodiej, 2022a, p. 8)</t>
  </si>
  <si>
    <t>"EPA published method for 6PPD-quinone allows states, tribes, and others to measure 6PPD-quinone surface water and storm waters in their watersheds" (p. 64)</t>
  </si>
  <si>
    <t>"Researchers are trying to determine which chemicals in stormwater are contributing to the deaths of large numbers of coho salmon in Puget Sound" (p. 320)</t>
  </si>
  <si>
    <t>"Researchers are trying to determine which chemicals in stormwater are contributing to the deaths of large numbers of coho salmon in Puget Sound" (p. 140)</t>
  </si>
  <si>
    <t>"Improve monitoring of pollutants (e.g. metals, hydrocarbons, PAHs, PBDEs) associated with stormwater and other sources. These point or nonpoint sources need to be identified and assessed to improve our understanding of their impacts to salmon resources" (p. 3)</t>
  </si>
  <si>
    <t>"Conduct comprehensive surface and groundwater monitoring" (p. 10)</t>
  </si>
  <si>
    <t>"Improved understanding of impacts of infectious disease, contaminants, and other environmental stressors on the health of Puget Sound forage fish and steelhead populations" (p. 69)</t>
  </si>
  <si>
    <t>"Scientists also are testing different lengths of swale for the extra removal of metals, running gallons of stormwater over a mix of Dutch clover and red fescue. 
The goal is to learn what the minimum effective length of swale might be, so Washington Department of Transportation engineers will know how much to plant next to roads" (p. 320)</t>
  </si>
  <si>
    <t>"Scientists are also testing different lengths of swale for the extra removal of metals, running gallons of stormwater over a mix of Dutch clover and red fescue. The goal is to learn what a minimum effective length of swale might be, so Washington Department of Transportation engineers will know how much to plant next to roads" (p. 140)</t>
  </si>
  <si>
    <t>"We know that contaminants are treated in bioretention by a variety of pathways including physical filtration, chemical adsorption, and microbial degradation. However, our lack of knowledge about the relative importance of these pathways, the factors affecting their efficacy, and their long-term effectiveness demonstrate that this research is still in its infancy" (McIntyre et al., 2022, p. 7)</t>
  </si>
  <si>
    <t>"Studies and modeling of green stormwater infrastructure geographic priorities, best practices, and design (e.g., EPA VELMA model, 6PPD, and other toxics issues)" (p. 59)</t>
  </si>
  <si>
    <t>"Bioretention Media Testing: The EPA is conducting preliminary research to evaluate and test methods using bioretention media to capture tire and road wear particles and limit the release of chemicals from them, such as 6PPD-quinone" (p. 51)</t>
  </si>
  <si>
    <t>"Support additional research to better understand the effectiveness of small footprint green stormwater treatment and other bioinfiltration approaches such as filter strips along highways, as well as the cost and feasibility of implementing these approaches at a large scale" (p. 46)</t>
  </si>
  <si>
    <t>"Evaluate stormwater monitoring consortium data to determine effectiveness of existing permits" (p. 10)</t>
  </si>
  <si>
    <t>"Advance science documenting stormwater impact on treaty resources" (p. 5)</t>
  </si>
  <si>
    <t>"Although the discovery of 6PPD-quinone allows us to begin ascribing some toxic impacts from stormwater to 6PPD-quinone specifically, it does not change our need to further understand stormwater toxicity. We must continue to elucidate the ways in which the complex chemical mixture of stormwater affects aquatic communities and develop solutions to reduce those impacts" (McIntyre et al., 2022, p. 7)</t>
  </si>
  <si>
    <t>"Improved understanding of the occurrence, fate, and transport, toxicity of tire degradation products (6ppd-quinone) and other stormwater toxics to salmonids and other freshwater and marine aquatic life in Puget Sound" (p. 59)</t>
  </si>
  <si>
    <t>"WET testing for stormwater. In parallel, work towards screening level methods, incorporating benchmark information into that process. These could include developing environmental assays on caged fish for screening for impacts from stormwater and/or tire chemicals or collecting water and expose fish or invertebrates in a lab setting to control for environmental factors" (p. 50)</t>
  </si>
  <si>
    <t>“Uncertainty about Monitoring and Modeled Data” (slide 7)</t>
  </si>
  <si>
    <t>"Development of a framework to establish toxicity benchmarks for untestable charismatic species of the Puget Sound through the integration of New Approach Methods. These methods include but are not limited to immortalized or primary cell lines for endangered Orca and other untestable species that can be used to examine the bioactivity of legacy or emerging contaminants. Linkages between chemical concentrations in orca tissues, such as feces and plasma" (p. 64)</t>
  </si>
  <si>
    <t>"Established cell lines for endangered Orca and other untestable species for current and future assessments of chemical bioactivity in laboratory settings. Understanding of how PCBs or other high priority contaminants (e.g., 6PPD) may result in immunosuppression in Orca and increased risk to local pathogens. Contribute data toward the development of adverse outcome pathway for immunomodulation" (p. 63)</t>
  </si>
  <si>
    <t>Mussel “[d]isease metrics not worked out yet – need to define recovery goals” (slide 16)</t>
  </si>
  <si>
    <t>"Evaluate potential threats from emerging contaminants of concern from wastewater and stormwater as they relate to salmon and their food web" (p. 5)</t>
  </si>
  <si>
    <t>"Known half-life?" (p. 1)</t>
  </si>
  <si>
    <t>"What do you do with these contaminated products/existing stockpiles if not recycling" (p. 1)</t>
  </si>
  <si>
    <t>"Clothing as vectors for flame retardants" (p. 7)</t>
  </si>
  <si>
    <t>"No one tracking electronic waste streams so far as we know" (p. 1)</t>
  </si>
  <si>
    <t>“Focus on 4 river systems and Lake Washington for PCBs and PBDEs” (slide 13)</t>
  </si>
  <si>
    <t>"The Blair Waterway is surrounded by dozens of industrially polluted sites, many of which still contain contaminated groundwater that could be leeching into the waterway.3" (p. 214) (cites Grit City Magazine, n.d.)</t>
  </si>
  <si>
    <t>"The health hazards of other 6PPD transformation products remain another notable data gap.37" (cites Hu et al., 2022) (p. 4)</t>
  </si>
  <si>
    <r>
      <t>Hu, X., Zhao, H. N., Tian, Z., Peter, K. T., Dodd, M. C., &amp; Kolodziej, E. P. (2022). Transformation product formation upon heterogeneous ozonation of the tire rubber antioxidant 6PPD (</t>
    </r>
    <r>
      <rPr>
        <i/>
        <sz val="11"/>
        <color theme="1"/>
        <rFont val="Calibri"/>
        <family val="2"/>
        <scheme val="minor"/>
      </rPr>
      <t>N</t>
    </r>
    <r>
      <rPr>
        <sz val="11"/>
        <color theme="1"/>
        <rFont val="Calibri"/>
        <family val="2"/>
        <scheme val="minor"/>
      </rPr>
      <t>‑(1,3-dimethylbutyl)‑</t>
    </r>
    <r>
      <rPr>
        <i/>
        <sz val="11"/>
        <color theme="1"/>
        <rFont val="Calibri"/>
        <family val="2"/>
        <scheme val="minor"/>
      </rPr>
      <t>N</t>
    </r>
    <r>
      <rPr>
        <sz val="11"/>
        <color theme="1"/>
        <rFont val="Calibri"/>
        <family val="2"/>
        <scheme val="minor"/>
      </rPr>
      <t>′‑phenyl‑</t>
    </r>
    <r>
      <rPr>
        <i/>
        <sz val="11"/>
        <color theme="1"/>
        <rFont val="Calibri"/>
        <family val="2"/>
        <scheme val="minor"/>
      </rPr>
      <t>p</t>
    </r>
    <r>
      <rPr>
        <sz val="11"/>
        <color theme="1"/>
        <rFont val="Calibri"/>
        <family val="2"/>
        <scheme val="minor"/>
      </rPr>
      <t xml:space="preserve">‑phenylenediamine). </t>
    </r>
    <r>
      <rPr>
        <i/>
        <sz val="11"/>
        <color theme="1"/>
        <rFont val="Calibri"/>
        <family val="2"/>
        <scheme val="minor"/>
      </rPr>
      <t>Environmental Science &amp; Technology Letters</t>
    </r>
    <r>
      <rPr>
        <sz val="11"/>
        <color theme="1"/>
        <rFont val="Calibri"/>
        <family val="2"/>
        <scheme val="minor"/>
      </rPr>
      <t xml:space="preserve">, </t>
    </r>
    <r>
      <rPr>
        <i/>
        <sz val="11"/>
        <color theme="1"/>
        <rFont val="Calibri"/>
        <family val="2"/>
        <scheme val="minor"/>
      </rPr>
      <t>9</t>
    </r>
    <r>
      <rPr>
        <sz val="11"/>
        <color theme="1"/>
        <rFont val="Calibri"/>
        <family val="2"/>
        <scheme val="minor"/>
      </rPr>
      <t>(5), 413–419. https://doi.org/10.1021/acs.estlett.2c00187</t>
    </r>
  </si>
  <si>
    <r>
      <t xml:space="preserve">Maurer, L., Carmona, E., Machate, O., Schulze, T., Krauss, M., &amp; Brack, W. (2023). Contamination pattern and risk assessment of polar compounds in snow melt: An integrative proxy of road runoffs. </t>
    </r>
    <r>
      <rPr>
        <i/>
        <sz val="11"/>
        <color theme="1"/>
        <rFont val="Calibri"/>
        <family val="2"/>
        <scheme val="minor"/>
      </rPr>
      <t>Environmental Science &amp; Technology</t>
    </r>
    <r>
      <rPr>
        <sz val="11"/>
        <color theme="1"/>
        <rFont val="Calibri"/>
        <family val="2"/>
        <scheme val="minor"/>
      </rPr>
      <t xml:space="preserve">, </t>
    </r>
    <r>
      <rPr>
        <i/>
        <sz val="11"/>
        <color theme="1"/>
        <rFont val="Calibri"/>
        <family val="2"/>
        <scheme val="minor"/>
      </rPr>
      <t>57</t>
    </r>
    <r>
      <rPr>
        <sz val="11"/>
        <color theme="1"/>
        <rFont val="Calibri"/>
        <family val="2"/>
        <scheme val="minor"/>
      </rPr>
      <t>(10), 4143–4152. https://doi.org/10.1021/acs.est.2c05784</t>
    </r>
  </si>
  <si>
    <r>
      <t>"Contamination Pattern and Risk Assessment of Polar Compounds in Snow Melt: An Integrative Proxy of Road Runoffs" is by Lo</t>
    </r>
    <r>
      <rPr>
        <sz val="11"/>
        <color theme="1"/>
        <rFont val="Calibri"/>
        <family val="2"/>
      </rPr>
      <t xml:space="preserve">ïc Maurer, Eric Carmona, Oliver Machate, Tobias Schulze, Martin Krauss, and Werner Brack and has a CC BY 4.0 Attribution 4.0 International Deed license (found here: https://creativecommons.org/licenses/by/4.0/). The article can be accessed at the following link: https://doi.org/10.1021/acs.est.2c05784. Portions of the publication are summarized. </t>
    </r>
  </si>
  <si>
    <r>
      <t xml:space="preserve">Seiwert, B., Nihemaiti, M., Troussier, M., Weyrauch, S., &amp; Reemtsma, T. (2022). Abiotic oxidative transformation of 6-PPD and 6-PPD quinone from tires and occurrence of their products in snow from urban roads and in municipal wastewater. </t>
    </r>
    <r>
      <rPr>
        <i/>
        <sz val="11"/>
        <color theme="1"/>
        <rFont val="Calibri"/>
        <family val="2"/>
        <scheme val="minor"/>
      </rPr>
      <t>Water Research</t>
    </r>
    <r>
      <rPr>
        <sz val="11"/>
        <color theme="1"/>
        <rFont val="Calibri"/>
        <family val="2"/>
        <scheme val="minor"/>
      </rPr>
      <t xml:space="preserve">, </t>
    </r>
    <r>
      <rPr>
        <i/>
        <sz val="11"/>
        <color theme="1"/>
        <rFont val="Calibri"/>
        <family val="2"/>
        <scheme val="minor"/>
      </rPr>
      <t>212</t>
    </r>
    <r>
      <rPr>
        <sz val="11"/>
        <color theme="1"/>
        <rFont val="Calibri"/>
        <family val="2"/>
        <scheme val="minor"/>
      </rPr>
      <t>, 118122. https://doi.org/10.1016/j.watres.2022.118122</t>
    </r>
  </si>
  <si>
    <t xml:space="preserve">"Abiotic oxidative transformation of 6-PPD and 6-PPD quinone from tires and occurrence of their products in snow from urban roads and in municipal wastewater" is by Bettina Seiwert, Maolida Nihemaiti, Mareva Troussier, Steffen Weyrauch, and Thorsten Reemtsma and has a CC BY-NC-ND 4.0 Attribution-NonCommercial-NoDerivatives 4.0 International Deed license (found here: https://creativecommons.org/licenses/by-nc-nd/4.0/). The article can be accessed at the following link: https://doi.org/10.1016/j.watres.2022.118122. Portions of the publication are summarized. </t>
  </si>
  <si>
    <r>
      <t xml:space="preserve">Zhang, H.-Y., Huang, Z., Liu, Y.-H., Hu, L.-X., He, L.-Y., Liu, Y.-S., Zhao, J.-L., &amp; Ying, G.-G. (2023). Occurrence and risks of 23 tire additives and their transformation products in an urban water system. </t>
    </r>
    <r>
      <rPr>
        <i/>
        <sz val="11"/>
        <color theme="1"/>
        <rFont val="Calibri"/>
        <family val="2"/>
        <scheme val="minor"/>
      </rPr>
      <t>Environment International</t>
    </r>
    <r>
      <rPr>
        <sz val="11"/>
        <color theme="1"/>
        <rFont val="Calibri"/>
        <family val="2"/>
        <scheme val="minor"/>
      </rPr>
      <t xml:space="preserve">, </t>
    </r>
    <r>
      <rPr>
        <i/>
        <sz val="11"/>
        <color theme="1"/>
        <rFont val="Calibri"/>
        <family val="2"/>
        <scheme val="minor"/>
      </rPr>
      <t>171</t>
    </r>
    <r>
      <rPr>
        <sz val="11"/>
        <color theme="1"/>
        <rFont val="Calibri"/>
        <family val="2"/>
        <scheme val="minor"/>
      </rPr>
      <t>, 107715. https://doi.org/10.1016/j.envint.2022.107715</t>
    </r>
  </si>
  <si>
    <t xml:space="preserve">"Occurrence and risks of 23 tire additives and their transformation products in an urban water system" is by Hai-Yan Zhang, Zheng Huang, Yue-Hong Liu, Li-Xin Hu, Liang-Ying He, You-Sheng Liu, Jian-Liang Zhao, and Guang-Guo Ying and has a CC BY-NC-ND 4.0 Attribution-NonCommercial-NoDerivatives 4.0 International Deed license (found here: https://creativecommons.org/licenses/by-nc-nd/4.0/). The article can be accessed at the following link: https://doi.org/10.1016/j.envint.2022.107715. Portions of the publication are summarized. </t>
  </si>
  <si>
    <t>"Studies investigating 6PPD-q removal in WWTPs’ have had mixed results. Several studies showed a strong reduction or removal of 6PPD-q to nondetect levels,10,47,48 and another study showed an increase in mass in the effluent from the WWTP.49 More research is needed to follow up on this" (p. 6) (cites Johannessen and Metcalfe (2022), Maurer et al. (2023), Seiwert et al. (2022), and Zhang, Huang et al. (2023))</t>
  </si>
  <si>
    <t>"South Fork Sauk River arsenic monitoring site. The braided stream makes flow difficult to measure, which adds uncertainty to arsenic results here.9" (p. 264) (cites United States Forest Service (2020))</t>
  </si>
  <si>
    <r>
      <t xml:space="preserve">Hua, X., Feng, X., Liang, G., Chao, J., &amp; Wang, D. (2023a). Long-term exposure to tire-derived 6-PPD quinone causes intestinal toxicity by affecting functional state of intestinal barrier in </t>
    </r>
    <r>
      <rPr>
        <i/>
        <sz val="11"/>
        <color theme="1"/>
        <rFont val="Calibri"/>
        <family val="2"/>
        <scheme val="minor"/>
      </rPr>
      <t>Caenorhabditis elegans</t>
    </r>
    <r>
      <rPr>
        <sz val="11"/>
        <color theme="1"/>
        <rFont val="Calibri"/>
        <family val="2"/>
        <scheme val="minor"/>
      </rPr>
      <t xml:space="preserve">. </t>
    </r>
    <r>
      <rPr>
        <i/>
        <sz val="11"/>
        <color theme="1"/>
        <rFont val="Calibri"/>
        <family val="2"/>
        <scheme val="minor"/>
      </rPr>
      <t>Science of the Total Environment</t>
    </r>
    <r>
      <rPr>
        <sz val="11"/>
        <color theme="1"/>
        <rFont val="Calibri"/>
        <family val="2"/>
        <scheme val="minor"/>
      </rPr>
      <t xml:space="preserve">, </t>
    </r>
    <r>
      <rPr>
        <i/>
        <sz val="11"/>
        <color theme="1"/>
        <rFont val="Calibri"/>
        <family val="2"/>
        <scheme val="minor"/>
      </rPr>
      <t>861</t>
    </r>
    <r>
      <rPr>
        <sz val="11"/>
        <color theme="1"/>
        <rFont val="Calibri"/>
        <family val="2"/>
        <scheme val="minor"/>
      </rPr>
      <t>, 160591. https://doi.org/10.1016/j.scitotenv.2022.160591</t>
    </r>
  </si>
  <si>
    <r>
      <t xml:space="preserve">Hua, X., Feng, X., Liang, G., Chao, J., &amp; Wang, D. (2023b). Exposure to 6‑PPD quinone at environmentally relevant concentrations causes abnormal locomotion behaviors and neurodegeneration in </t>
    </r>
    <r>
      <rPr>
        <i/>
        <sz val="11"/>
        <color theme="1"/>
        <rFont val="Calibri"/>
        <family val="2"/>
        <scheme val="minor"/>
      </rPr>
      <t>Caenorhabditis elegans</t>
    </r>
    <r>
      <rPr>
        <sz val="11"/>
        <color theme="1"/>
        <rFont val="Calibri"/>
        <family val="2"/>
        <scheme val="minor"/>
      </rPr>
      <t xml:space="preserve">. </t>
    </r>
    <r>
      <rPr>
        <i/>
        <sz val="11"/>
        <color theme="1"/>
        <rFont val="Calibri"/>
        <family val="2"/>
        <scheme val="minor"/>
      </rPr>
      <t>Environmental Science &amp; Technology</t>
    </r>
    <r>
      <rPr>
        <sz val="11"/>
        <color theme="1"/>
        <rFont val="Calibri"/>
        <family val="2"/>
        <scheme val="minor"/>
      </rPr>
      <t xml:space="preserve">, </t>
    </r>
    <r>
      <rPr>
        <i/>
        <sz val="11"/>
        <color theme="1"/>
        <rFont val="Calibri"/>
        <family val="2"/>
        <scheme val="minor"/>
      </rPr>
      <t>57</t>
    </r>
    <r>
      <rPr>
        <sz val="11"/>
        <color theme="1"/>
        <rFont val="Calibri"/>
        <family val="2"/>
        <scheme val="minor"/>
      </rPr>
      <t>(12), 4940–4950. https://doi.org/10.1021/acs.est.2c08644</t>
    </r>
  </si>
  <si>
    <r>
      <t xml:space="preserve">Hua, X., Feng, X., Liang, G., Chao, J., &amp; Wang, D. (2023c). Long-term exposure to 6-PPD quinone reduces reproductive capacity by enhancing germline apoptosis associated with activation of both DNA damage and cell corpse engulfment in </t>
    </r>
    <r>
      <rPr>
        <i/>
        <sz val="11"/>
        <color theme="1"/>
        <rFont val="Calibri"/>
        <family val="2"/>
        <scheme val="minor"/>
      </rPr>
      <t>Caenorhabditis elegans</t>
    </r>
    <r>
      <rPr>
        <sz val="11"/>
        <color theme="1"/>
        <rFont val="Calibri"/>
        <family val="2"/>
        <scheme val="minor"/>
      </rPr>
      <t xml:space="preserve">. </t>
    </r>
    <r>
      <rPr>
        <i/>
        <sz val="11"/>
        <color theme="1"/>
        <rFont val="Calibri"/>
        <family val="2"/>
        <scheme val="minor"/>
      </rPr>
      <t>Journal of Hazardous Materials</t>
    </r>
    <r>
      <rPr>
        <sz val="11"/>
        <color theme="1"/>
        <rFont val="Calibri"/>
        <family val="2"/>
        <scheme val="minor"/>
      </rPr>
      <t xml:space="preserve">, </t>
    </r>
    <r>
      <rPr>
        <i/>
        <sz val="11"/>
        <color theme="1"/>
        <rFont val="Calibri"/>
        <family val="2"/>
        <scheme val="minor"/>
      </rPr>
      <t>454</t>
    </r>
    <r>
      <rPr>
        <sz val="11"/>
        <color theme="1"/>
        <rFont val="Calibri"/>
        <family val="2"/>
        <scheme val="minor"/>
      </rPr>
      <t>, 131495. https://doi.org/10.1016/j.jhazmat.2023.131495</t>
    </r>
  </si>
  <si>
    <t>"Fang and colleagues suggest that 6PPD and 6PPD-q may bioaccumulate in the livers of lab mice40; however, additional information regarding absorption, distribution, metabolism, and excretion by the exposed mice is needed to draw this conclusion" (p. 5) (cites Fang et al. (2023))</t>
  </si>
  <si>
    <r>
      <t xml:space="preserve">Zhang, S.-Y., Gan, X., Shen, B., Jiang, J., Shen, H., Lei, Y., Liang, Q., Bai, C., Huang, C., Wu, W., Guo, Y., Song, Y., &amp; Chen, J. (2023). 6PPD and its metabolite 6PPDQ induce different developmental toxicities and phenotypes in embryonic zebrafish. </t>
    </r>
    <r>
      <rPr>
        <i/>
        <sz val="11"/>
        <color theme="1"/>
        <rFont val="Calibri"/>
        <family val="2"/>
        <scheme val="minor"/>
      </rPr>
      <t>Journal of Hazardous Materials</t>
    </r>
    <r>
      <rPr>
        <sz val="11"/>
        <color theme="1"/>
        <rFont val="Calibri"/>
        <family val="2"/>
        <scheme val="minor"/>
      </rPr>
      <t xml:space="preserve">, </t>
    </r>
    <r>
      <rPr>
        <i/>
        <sz val="11"/>
        <color theme="1"/>
        <rFont val="Calibri"/>
        <family val="2"/>
        <scheme val="minor"/>
      </rPr>
      <t>455</t>
    </r>
    <r>
      <rPr>
        <sz val="11"/>
        <color theme="1"/>
        <rFont val="Calibri"/>
        <family val="2"/>
        <scheme val="minor"/>
      </rPr>
      <t>, 131601. https://doi.org/10.1016/j.jhazmat.2023.131601</t>
    </r>
  </si>
  <si>
    <r>
      <t xml:space="preserve">Ricarte, M., Prats, E., Montemurro, N., Bedrossiantz, J., Bellot, M., Gómez-Canela, C., &amp; Raldúa, D. (2023). Environmental concentrations of tire rubber-derived 6PPD-quinone alter CNS function in zebrafish larvae. </t>
    </r>
    <r>
      <rPr>
        <i/>
        <sz val="11"/>
        <color theme="1"/>
        <rFont val="Calibri"/>
        <family val="2"/>
        <scheme val="minor"/>
      </rPr>
      <t>Science of the Total Environment</t>
    </r>
    <r>
      <rPr>
        <sz val="11"/>
        <color theme="1"/>
        <rFont val="Calibri"/>
        <family val="2"/>
        <scheme val="minor"/>
      </rPr>
      <t xml:space="preserve">, </t>
    </r>
    <r>
      <rPr>
        <i/>
        <sz val="11"/>
        <color theme="1"/>
        <rFont val="Calibri"/>
        <family val="2"/>
        <scheme val="minor"/>
      </rPr>
      <t>896</t>
    </r>
    <r>
      <rPr>
        <sz val="11"/>
        <color theme="1"/>
        <rFont val="Calibri"/>
        <family val="2"/>
        <scheme val="minor"/>
      </rPr>
      <t>, 165240. https://doi.org/10.1016/j.scitotenv.2023.165240</t>
    </r>
  </si>
  <si>
    <r>
      <t>"Environmental concentrations of tire rubber-derived 6PPD-quinone alter CNS function in zebrafish larvae" is by Marina Ricarte, Eva Prats, Nicola Montemurro, Juliette Bedrossiantz, Marina Bellot, Cristian G</t>
    </r>
    <r>
      <rPr>
        <sz val="11"/>
        <color theme="1"/>
        <rFont val="Calibri"/>
        <family val="2"/>
      </rPr>
      <t>ó</t>
    </r>
    <r>
      <rPr>
        <sz val="11"/>
        <color theme="1"/>
        <rFont val="Calibri"/>
        <family val="2"/>
        <scheme val="minor"/>
      </rPr>
      <t>mez-Canela, and Demetrio Rald</t>
    </r>
    <r>
      <rPr>
        <sz val="11"/>
        <color theme="1"/>
        <rFont val="Calibri"/>
        <family val="2"/>
      </rPr>
      <t>ú</t>
    </r>
    <r>
      <rPr>
        <sz val="11"/>
        <color theme="1"/>
        <rFont val="Calibri"/>
        <family val="2"/>
        <scheme val="minor"/>
      </rPr>
      <t xml:space="preserve">a and has a CC BY 4.0 Attribution 4.0 International Deed license (found here: https://creativecommons.org/licenses/by/4.0/). The article can be accessed at the following link: https://doi.org/10.1016/j.scitotenv.2023.165240. Portions of the publication are summarized. </t>
    </r>
  </si>
  <si>
    <t>"Does 6PPD-quinone bioaccumulate?" (Environmental Assessment Program &amp; Water Quality Program, Appendix E, p. 4)</t>
  </si>
  <si>
    <t>Research recommendation from the Stormwater Work Group 6PPD Subgroup, presented in Appendix B (actually E?) of Environmental Assessment Program and Water Quality Program (2022) report. This specific research recommendation was targeted at WSC (WSU/UWT/CUW) (Environmental Assessment Program &amp; Water Quality Program, 2022).</t>
  </si>
  <si>
    <t>Research recommendation from the Stormwater Work Group 6PPD Subgroup, presented in Appendix B (actually E?) of Environmental Assessment Program and Water Quality Program (2022) report. This specific research recommendation was targeted at NMFS (Environmental Assessment Program &amp; Water Quality Program, 2022).</t>
  </si>
  <si>
    <t>What are the "mechanisms of acute toxicity" of 6PPD-Q (Peter &amp; Kolodziej, 2022b, p. 8)?</t>
  </si>
  <si>
    <t>What is the effectiveness of education and outreach programs (for behavior change) for "reducing 6PPD or 6PPD-Q in the environment" (Navickis-Brasch et al., 2022, p. 61)?</t>
  </si>
  <si>
    <t>6PPD-Q "Sources" (Peter &amp; Kolodziej, 2022b, p. 6)</t>
  </si>
  <si>
    <t>6PPD-Q "Sources" (Peter &amp; Kolodziej, 2022b, pg. 6)</t>
  </si>
  <si>
    <t>Toxicity in "untestable species" (Puget Sound Federal Task Force, 2022, p. 63)</t>
  </si>
  <si>
    <r>
      <t xml:space="preserve">Grit City Magazine. (n.d.). </t>
    </r>
    <r>
      <rPr>
        <i/>
        <sz val="11"/>
        <color theme="1"/>
        <rFont val="Calibri"/>
        <family val="2"/>
        <scheme val="minor"/>
      </rPr>
      <t>Public meeting: Blair Waterway dredging</t>
    </r>
    <r>
      <rPr>
        <sz val="11"/>
        <color theme="1"/>
        <rFont val="Calibri"/>
        <family val="2"/>
        <scheme val="minor"/>
      </rPr>
      <t>. https://gritcitymag.com/event/public-meeting-blair-waterway-dredging</t>
    </r>
  </si>
  <si>
    <t>Based on CAJ's general approval of my adding Toxics Pod uncertainties that aren't duplicates and that we aren't otherwise discussing to address my questions, I am adding this uncertainty to the Long-List. CAJ thinks that behavior change is relevant to the IS, because it is discussed in the narrative (Washington Department of Ecology, Stormwater Strategic Initiative, 2020) even if no specific research is called for.</t>
  </si>
  <si>
    <t>Uncertainty 7 might be duplicative with the GUM - check on this
Original note was addressed.</t>
  </si>
  <si>
    <t xml:space="preserve">My interpretation of the uncertainty text is that Sandie thought these were possible explanations for the observed difference, rather than being a definitive answer. At this point, I this we should include this uncertainty (merged version) in the long-list to discuss with group. Could CAJ support this? </t>
  </si>
  <si>
    <r>
      <t xml:space="preserve">Puget Sound Clean Air Agency. (2018). </t>
    </r>
    <r>
      <rPr>
        <i/>
        <sz val="11"/>
        <color theme="1"/>
        <rFont val="Calibri"/>
        <family val="2"/>
        <scheme val="minor"/>
      </rPr>
      <t>Near-road air toxics study in the Chinatown-International District</t>
    </r>
    <r>
      <rPr>
        <sz val="11"/>
        <color theme="1"/>
        <rFont val="Calibri"/>
        <family val="2"/>
        <scheme val="minor"/>
      </rPr>
      <t>. https://www.epa.gov/sites/default/files/2020-01/documents/ps-report_cid-xa-01j10401_final.pdf</t>
    </r>
  </si>
  <si>
    <t>2024.07.31 - a 2018 EPA study (Puget Sound Clean Air Agency, 2018) found higer than expected formaldehyde and acteylaldehyde concentrations at this location and concluded it was some local source. Both are of concern with regard to air contaminantion (they are quite volatile) but not a big deal in aquatic environment. Recommend deleting.</t>
  </si>
  <si>
    <t>Data on circulation/residence times exist for many basins and sub-basins. See reference in the MWQ SOK report (Babson et al., 2006; MacCready et al., 2021). Not sure that new vs old really matters.</t>
  </si>
  <si>
    <r>
      <t xml:space="preserve">Babson, A. L., Kawase, M., &amp; MacCready, P. (2006). Seasonal and interannual variability in the circulation of Puget Sound, Washington: A box model study. </t>
    </r>
    <r>
      <rPr>
        <i/>
        <sz val="11"/>
        <color theme="1"/>
        <rFont val="Calibri"/>
        <family val="2"/>
        <scheme val="minor"/>
      </rPr>
      <t>Atmosphere-Ocean</t>
    </r>
    <r>
      <rPr>
        <sz val="11"/>
        <color theme="1"/>
        <rFont val="Calibri"/>
        <family val="2"/>
        <scheme val="minor"/>
      </rPr>
      <t xml:space="preserve">, </t>
    </r>
    <r>
      <rPr>
        <i/>
        <sz val="11"/>
        <color theme="1"/>
        <rFont val="Calibri"/>
        <family val="2"/>
        <scheme val="minor"/>
      </rPr>
      <t>44</t>
    </r>
    <r>
      <rPr>
        <sz val="11"/>
        <color theme="1"/>
        <rFont val="Calibri"/>
        <family val="2"/>
        <scheme val="minor"/>
      </rPr>
      <t>(1), 29–45. https://doi.org/10.3137/ao.440103</t>
    </r>
  </si>
  <si>
    <r>
      <t xml:space="preserve">MacCready, P., McCabe, R. M., Siedlecki, S. A., Lorenz, M., Giddings, S. N., Bos, J., Albertson, S., Banas, N. S., &amp; Garnier, S. (2021). Estuarine circulation, mixing, and residence times in the Salish Sea. </t>
    </r>
    <r>
      <rPr>
        <i/>
        <sz val="11"/>
        <color theme="1"/>
        <rFont val="Calibri"/>
        <family val="2"/>
        <scheme val="minor"/>
      </rPr>
      <t>Journal of Geophysical Research: Oceans</t>
    </r>
    <r>
      <rPr>
        <sz val="11"/>
        <color theme="1"/>
        <rFont val="Calibri"/>
        <family val="2"/>
        <scheme val="minor"/>
      </rPr>
      <t xml:space="preserve">, </t>
    </r>
    <r>
      <rPr>
        <i/>
        <sz val="11"/>
        <color theme="1"/>
        <rFont val="Calibri"/>
        <family val="2"/>
        <scheme val="minor"/>
      </rPr>
      <t>126</t>
    </r>
    <r>
      <rPr>
        <sz val="11"/>
        <color theme="1"/>
        <rFont val="Calibri"/>
        <family val="2"/>
        <scheme val="minor"/>
      </rPr>
      <t>(2), e2020JC016738. https://doi.org/10.1029/2020JC016738</t>
    </r>
  </si>
  <si>
    <t xml:space="preserve">"Estuarine Circulation, Mixing, and Residence Times in the Salish Sea" is by P. MacCready, R. M. McCabe, S. A. Siedlecki, M. Lorenz, S. N. Giddings, J. Bos, S. Albertson, N. S. Banas, and S. Garnier and has a CC BY-NC-ND 4.0 Attribution-NonCommercial-NoDerivatives 4.0 International Deed license (found here: https://creativecommons.org/licenses/by-nc-nd/4.0/). The article can be accessed at the following link: https://doi.org/10.1029/2020JC016738. Portions of the publication are summarized. </t>
  </si>
  <si>
    <t>Treaty Tribes in Western Washington (2020): "2020 State of Our Watersheds" Report</t>
  </si>
  <si>
    <t>"Technical memorandum on aquatic toxicity of stormwater and role of 6PPD-quinone" (McIntyre et al., 2022) memo in Appendix D of Environmental Assessment Program and Water Quality Program (2022): "6PPD in Road Runoff Assessment and Mitigation Strategies"</t>
  </si>
  <si>
    <t>"Develop new decision support and modeling tools to characterize stormwater risks more precisely to ESA-listed marine mammals, rockfish, salmon, and steelhead in Puget Sound" (p. 44)</t>
  </si>
  <si>
    <t>Planned output of "Contaminants of Emerging Concern (CECs) in Stormwater: Technical Assistance to States and Tribes on Improved Stormwater Management and BMP Effectiveness" task in Puget Sound Federal Task Force Action Plan 2022-2026 (Puget Sound Federal Task Force, 2022, p. 50)</t>
  </si>
  <si>
    <t>Planned output of "Stormwater Treatment as Part of Transportation Projects" task in Puget Sound Federal Task Force Action Plan 2022-2026 (Puget Sound Federal Task Force, 2022, p. 45)</t>
  </si>
  <si>
    <t>Planned output of "Stormwater Toxics Studies" task in Puget Sound Federal Task Force Action Plan 2022-2026 (Puget Sound Federal Task Force, 2022, p. 59)</t>
  </si>
  <si>
    <t>"Continue the long-term, NOAA-led research effort (20+ years) to understand the causes and consequences of the urban runoff mortality syndrome for coho and Chinook salmon, as well as steelhead" (p. 44)</t>
  </si>
  <si>
    <t>Planned outcome of "Stormwater Toxics Studies" task in Puget Sound Federal Task Force Action Plan 2022-2026 (Puget Sound Federal Task Force, 2022, p. 59)</t>
  </si>
  <si>
    <t>"Assess impacts of untreated runoff on keystone species for Puget Sound marine food webs, with an emphasis on shore-spawning marine forage fish (Pacific herring, surf smelt). This work will more directly link NOAA science on oil spills and urban stormwater runoff" (p. 44)</t>
  </si>
  <si>
    <t>"Investigate the interactive effects of multiple habitat stressors in Puget Sound, including stormwater toxicity (as a consequence of regional growth and development) and thermal stress (as consequence of climate change)" (p. 44)</t>
  </si>
  <si>
    <t>Planned outcome of the "Puget Sound Fish Disease Ecology Program" task of the Puget Sound Federal Task Force Action Plan 2022-2026 (Puget Sound Federal Task Force, 2022, p. 69)</t>
  </si>
  <si>
    <t>"Develop and implement improved models of the thermal and foraging niche of ESA-listed or other threatened species to identify and quantify the vulnerability or resilience of these species to climate change, invasive species, emerging diseases, contaminant bioaccumulations, urbanization and changing land and water demands. Also, implement bioenergetics models to assess the spread and impact of invasive species in the face of climate change. Use Lake Washington as a test bed for models, then expand use throughout Puget Sound and beyond. Provide results to managers to direct efforts" (p. 69)</t>
  </si>
  <si>
    <t>Planned outcome of the "Improved Framework to Determine how ESA-Listed Species are Responding to Climate Change and other Stressors" task of the Puget Sound Federal Task Force Action Plan 2022-2026 (Puget Sound Federal Task Force, 2022, p. 69)</t>
  </si>
  <si>
    <t>Planned outcome of the "Development of toxicity benchmarks to support protection and recovery of endangered Puget Sound species" task in Puget Sound Federal Task Force Action Plan 2022-2026 (Puget Sound Federal Task Force, 2022, p. 64)</t>
  </si>
  <si>
    <t>Planned outcome of "Address the Health of Puget Sound Species by Understanding the Distinct and Interacting Effects of Contaminants and Pathogens (Salmon and tire dust; Orca and PCBs)" task in Puget Sound Federal Task Force Action Plan 2022-2026 (Puget Sound Federal Task Force, 2022, p. 63)</t>
  </si>
  <si>
    <t>"Determine the sublethal impacts of 6PPD-quinone on ESA-listed species, particularly steelhead and Chinook" (p. 44)</t>
  </si>
  <si>
    <t>Planned outcome of the "Develop Analytical Method for 6PPD-quinone" task in Puget Sound Federal Task Force Action Plan 2022-2026 (Puget Sound Federal Task Force, 2022, p. 64)</t>
  </si>
  <si>
    <t>"Evaluate the likelihood that toxic stormwater runoff upstream of existing fish passage barriers will undermine the restoration goals of ongoing and future physical habitat restoration projects (e.g., culvert replacements)" (p. 44)</t>
  </si>
  <si>
    <t>"Develop and standardize analytical methods for 6PPD/6PPD-quinone and other contaminants of emerging concern, in coordination with federal, state, and academic partners" (p. 44)</t>
  </si>
  <si>
    <t>To what extent may stormwater runoff impact the effectiveness of "ongoing and future physical habitat restoration projects (e.g., culvert replacements)" (p. 44)?</t>
  </si>
  <si>
    <t xml:space="preserve">What is causing the long term trends in PCBs, PBDEs, and EDCs from TBiOS monitoring results (including West et al. (2017))? </t>
  </si>
  <si>
    <t>Talk by Veronica Padula about "Long Term Monitoring" of "uPlastics" (Discussion of uPlastics in the environment and protocols for uPlastic ID (Q&amp;A), 2023, p. 2). Answered this question by discussing wastewater source, and acknowledging a "future research direction" about stormwater (Discussion of uPlastics in the environment and protocols for uPlastic ID (Q&amp;A), 2023, p. 2). Notes also indicate another question: "PSI vs PSO --&gt; are our filters removing uPlastics?" (Discussion of uPlastics in the environment and protocols for uPlastic ID (Q&amp;A), 2023, p. 2)</t>
  </si>
  <si>
    <r>
      <t xml:space="preserve">Harper, M. (2021, February 4). </t>
    </r>
    <r>
      <rPr>
        <i/>
        <sz val="11"/>
        <color theme="1"/>
        <rFont val="Calibri"/>
        <family val="2"/>
        <scheme val="minor"/>
      </rPr>
      <t xml:space="preserve">Highway air toxics impacts in the Chinatown-International District of Seattle, 2015-2018 </t>
    </r>
    <r>
      <rPr>
        <sz val="11"/>
        <color theme="1"/>
        <rFont val="Calibri"/>
        <family val="2"/>
        <scheme val="minor"/>
      </rPr>
      <t>[Workshop presentation]. Toxics in Puget Sound Red Flags Workshop, Puyallup, WA, United States. https://pspwa.app.box.com/s/m4ww5rzli8fdl4u10dwb0p3rrfi05p20/file/900070754008</t>
    </r>
  </si>
  <si>
    <r>
      <t xml:space="preserve">Senter, C. (2021, February 5). </t>
    </r>
    <r>
      <rPr>
        <i/>
        <sz val="11"/>
        <color theme="1"/>
        <rFont val="Calibri"/>
        <family val="2"/>
        <scheme val="minor"/>
      </rPr>
      <t>Assessment of existing data for groundwater quality in the Green - Duwamish watershed</t>
    </r>
    <r>
      <rPr>
        <sz val="11"/>
        <color theme="1"/>
        <rFont val="Calibri"/>
        <family val="2"/>
        <scheme val="minor"/>
      </rPr>
      <t xml:space="preserve"> [Workshop presentation]. Toxics in Puget Sound Red Flags Workshop, Puyallup, WA, United States. https://pspwa.app.box.com/s/m4ww5rzli8fdl4u10dwb0p3rrfi05p20/file/900070662808</t>
    </r>
  </si>
  <si>
    <r>
      <t xml:space="preserve">Ruckelshaus, M., Conway-Cranos, T., Essington, T., Horner, R., Klinger, T., Levin, P., Marzluff, J., Mercer, D., Morrill, R., Pearson, S., Plummer, M., James, C. A., Kershner, J., O'Neill, S., Francis, T., Samhouri, J., Harvey, C., Brett, M., Schneidler, M.,...Steward, C. (2010). </t>
    </r>
    <r>
      <rPr>
        <i/>
        <sz val="11"/>
        <color theme="1"/>
        <rFont val="Calibri"/>
        <family val="2"/>
        <scheme val="minor"/>
      </rPr>
      <t>Science synthesis in support of ecosystem-based management: The Puget Sound science update</t>
    </r>
    <r>
      <rPr>
        <sz val="11"/>
        <color theme="1"/>
        <rFont val="Calibri"/>
        <family val="2"/>
        <scheme val="minor"/>
      </rPr>
      <t>. Puget Sound Partnership. https://www.eopugetsound.org/science-review/puget-sound-science-review</t>
    </r>
  </si>
  <si>
    <t>I believe this question is about whether dioxins/furans are still on the "Puget Sound Contaminants of Concern" list from EoPS (Hart Crowser, Inc. et al., 2007; Ruckelshaus et al., 2010). Does this clarification change whether we should include this question (or a modified question) in the GUM?</t>
  </si>
  <si>
    <t>"Development of a framework to establish toxicity benchmarks for untestable charismatic species of the Puget Sound through the integration of New Approach Methods" (Puget Sound Federal Task Force, 2022, p. 64)</t>
  </si>
  <si>
    <t>Are electronic waste products a source of flame retardants to the environment? What are the options for addressing "products/existing stockpiles" containing flame retardants (based on how long they persist)? (Discussion of uPlastics in the environment and protocols for uPlastic ID (Q&amp;A), 2023, p. 1)</t>
  </si>
  <si>
    <t>"What are the specific health risks from consumer products that inadvertently contain PCBs"?</t>
  </si>
  <si>
    <t>GUM ID</t>
  </si>
  <si>
    <t>GUM TIF15</t>
  </si>
  <si>
    <t>What are the cumulative effects of pharmaceuticals, CECs, and legacy contaminants (PCBs, PAHs, PBDEs, etc.) exposures on fish in Puget Sound?</t>
  </si>
  <si>
    <t>GUM TIF17</t>
  </si>
  <si>
    <t>What are the priority compounds in stormwater?</t>
  </si>
  <si>
    <t>GUM TIF37</t>
  </si>
  <si>
    <t>Which CECs should be prioritized?</t>
  </si>
  <si>
    <t>GUM TIF24</t>
  </si>
  <si>
    <t>What are the primary and local sources/loadings/pathways to Puget Sound that can be addressed with focused cleanup or management programs?</t>
  </si>
  <si>
    <t>GUM TIF26</t>
  </si>
  <si>
    <t>Is stormwater treatment effective in removing all chemicals of concern?</t>
  </si>
  <si>
    <t>GUM TIF4</t>
  </si>
  <si>
    <t>What is the effectiveness of pollution prevention programs?</t>
  </si>
  <si>
    <t>GUM TIF25</t>
  </si>
  <si>
    <t>What is the effectiveness of education and training campaigns for stormwater management?</t>
  </si>
  <si>
    <t>9/12/2024 Workshop Poster</t>
  </si>
  <si>
    <t>"Development of a framework to establish toxicity benchmarks for" Puget Sound species "through the integration of New Approach Methods" (Puget Sound Federal Task Force, 2022, p. 64)</t>
  </si>
  <si>
    <t>Sandie O'Neill: See recent Ecology report . Wong, S. 2022. Chemicals of Emerging Concern in Pretreated Industrial Wastewater in Northwestern Washington State: Screening Study Results, 2021. Publication 22-03-013. Washington State Department of Ecology, Olympia. https://apps.ecology.wa.gov/publications/SummaryPages/2203013.html (Wong, 2022)
Will Hobbs: ECY pre-treatment study</t>
  </si>
  <si>
    <t>"WET testing for stormwater. In parallel, work towards screening level methods, incorporating benchmark information into that process. These could include developing environmental assays on caged fish for screening for impacts from stormwater and/or tire chemicals or collecting water and expose fish or invertebrates in a lab setting to control for environmental factors" (Puget Sound Federal Task Force, 2022, p. 50)</t>
  </si>
  <si>
    <t>Sandie: See Salish Sea Survival synthesis (SLD: (Salish Sea Marine Survival Project, 2023?)). Dustin: Importance for management
Louisa: Likes breadth, but split relative and cumulative into two different uncertainaties. Sandie and Louisa think cumulative is more importantc than relative. Noted that the cumulative impact of temperature, disease, and toxics can be particularly detrimental 
(Sandie ranking overall was a 3)</t>
  </si>
  <si>
    <t xml:space="preserve">Screening experts (August 2024) expressed the need to study the pathway of contamination from building materials, and asked for clarity on whether this uncertainty would address old or new building materials. </t>
  </si>
  <si>
    <t>What is the effectiveness of green stormwater infrastructure, including bioinfiltration and swales?
What is the "cost and feasibility" of widespread implementation of green stormwater infrastructure? (Puget Sound Federal Task Force, 2022, p. 46)</t>
  </si>
  <si>
    <t>What is the effectiveness of bioretention treatment of stormwater?
What is the relative importance of specific mechanisms of bioretention?
What "factors [impact the] efficacy" of specific bioretention mechanisms? (McIntyre et al., 2022, p. 7)</t>
  </si>
  <si>
    <t>"What sources of toxic exposure from indoor air pose the greatest risk for human health"?</t>
  </si>
  <si>
    <t>What explains the observed difference in PBDE contamination in natural and hatchery juvenile Chinook in Sandie O'Neill's work?</t>
  </si>
  <si>
    <t>Removed quotation marks. 5/1/2025: Added quotations and attribution.</t>
  </si>
  <si>
    <t>"Establish toxicity benchmarks for" Puget Sound species "through the integration of New Approach Methods" (Puget Sound Federal Task Force, 2022, p. 64)</t>
  </si>
  <si>
    <t>What is the effectiveness of green stormwater infrastructure, including bioinfiltration and swales? What is the "cost and feasibility" of widespread implementation of green stormwater infrastructure? (Puget Sound Federal Task Force, 2022, p. 46)</t>
  </si>
  <si>
    <t>What is the effectiveness of bioretention treatment of stormwater? What is the relative importance of specific mechanisms of bioretention? What "factors [impact the] efficacy" of specific bioretention mechanisms? (McIntyre et al., 2022, p. 7)</t>
  </si>
  <si>
    <t xml:space="preserve">“The screening and prioritization of contaminants of emerging concern in the marine environment based on multiple biological response measures” is by C. Andrew James, Ruth Sofield, Maya Faber, Dave Wark, Amy Simmons, Louisa Harding, and Sandra O’Neill and has a CC BY-NC 4.0 Attribution-NonCommercial 4.0 International Deed license (found here: https://creativecommons.org/licenses/by-nc/4.0/). The article can be accessed at the following link: https://doi.org/10.1016/j.scitotenv.2023.163712. Portions of the publication are summarized or quoted. </t>
  </si>
  <si>
    <t>Screening experts (August 2024) expressed interest in dividing the original long-list uncertainty into two: relative impacts (comparison between stressors) and cumulative impacts (combination of stressors) and expressed that cumulative impacts matter more; this uncertainty remains as one. Experts also pointed to the Salish Sea Survival synthesis (Salish Sea Marine Survival Project, 2023?) as a source of information and pointed out the relevance of WET testing for chemical combinations. PSI will soon summarize this research (and how it addresses the uncertainty) in a GUM Research Note.</t>
  </si>
  <si>
    <t xml:space="preserve">Screening experts (August 2024) thought this uncertainty is not sufficiently specific (before "cumulative" was added). </t>
  </si>
  <si>
    <t xml:space="preserve">Prioritization workshop participants (September 2024) noted specific interest in understanding cumulative impacts on humans. Humans are not added to the uncertainty text because uncertainties should be focused on the TIAL IS which addresses human health exclusively via consumption of aquatic life. Screening experts (August 2024) thought this uncertainty is not sufficiently specific (before "cumulative" or other elements were added). </t>
  </si>
  <si>
    <t>TIF 17</t>
  </si>
  <si>
    <t>TIF 15</t>
  </si>
  <si>
    <t>TIF 26</t>
  </si>
  <si>
    <t>TIF 24</t>
  </si>
  <si>
    <t>TIF 4</t>
  </si>
  <si>
    <t>TIF 37</t>
  </si>
  <si>
    <t>TIF 25</t>
  </si>
  <si>
    <t>TIF 61</t>
  </si>
  <si>
    <t>TIF 62</t>
  </si>
  <si>
    <t>TIF 63</t>
  </si>
  <si>
    <t>TIF 64</t>
  </si>
  <si>
    <t>TIF 65</t>
  </si>
  <si>
    <t>TIF 66</t>
  </si>
  <si>
    <t>TIF 67</t>
  </si>
  <si>
    <t>TIF 68</t>
  </si>
  <si>
    <t>TIF 69</t>
  </si>
  <si>
    <t>TIF 70</t>
  </si>
  <si>
    <t>TIF 71</t>
  </si>
  <si>
    <t>TIF 72</t>
  </si>
  <si>
    <t>TIF 73</t>
  </si>
  <si>
    <t>TIF 74</t>
  </si>
  <si>
    <t>TIF 75</t>
  </si>
  <si>
    <t>TIF 76</t>
  </si>
  <si>
    <t>TIF 77</t>
  </si>
  <si>
    <t>TIF 78</t>
  </si>
  <si>
    <t>TIF 79</t>
  </si>
  <si>
    <t>TIF 80</t>
  </si>
  <si>
    <t>TIF 81</t>
  </si>
  <si>
    <t>TIF 82</t>
  </si>
  <si>
    <t>TIF 83</t>
  </si>
  <si>
    <t>TIF 84</t>
  </si>
  <si>
    <t>TIF 85</t>
  </si>
  <si>
    <t>TIF 86</t>
  </si>
  <si>
    <t>TIF 87</t>
  </si>
  <si>
    <t>TIF 88</t>
  </si>
  <si>
    <t>TIF 89</t>
  </si>
  <si>
    <t>TIF 90</t>
  </si>
  <si>
    <t>TIF 91</t>
  </si>
  <si>
    <t>TIF 92</t>
  </si>
  <si>
    <t>TIF 93</t>
  </si>
  <si>
    <t>TIF 94</t>
  </si>
  <si>
    <t>TIF 95</t>
  </si>
  <si>
    <t>TIF 96</t>
  </si>
  <si>
    <t>TIF 97</t>
  </si>
  <si>
    <t>TIF 98</t>
  </si>
  <si>
    <t>TIF 99</t>
  </si>
  <si>
    <t>TIF 100</t>
  </si>
  <si>
    <t>TIF 101</t>
  </si>
  <si>
    <t>TIF 102</t>
  </si>
  <si>
    <t>TIF 103</t>
  </si>
  <si>
    <t>TIF 104</t>
  </si>
  <si>
    <t>TIF 105</t>
  </si>
  <si>
    <t>TIF 106</t>
  </si>
  <si>
    <t>TIF 107</t>
  </si>
  <si>
    <t>TIF 108</t>
  </si>
  <si>
    <t>TIF 109</t>
  </si>
  <si>
    <t>TIF 110</t>
  </si>
  <si>
    <t>TIF 111</t>
  </si>
  <si>
    <t>TIF 112</t>
  </si>
  <si>
    <t>TIF 113</t>
  </si>
  <si>
    <t>TIF 114</t>
  </si>
  <si>
    <t>TIF 115</t>
  </si>
  <si>
    <t>TIF 116</t>
  </si>
  <si>
    <t>TIF 117</t>
  </si>
  <si>
    <t>TIF 118</t>
  </si>
  <si>
    <t>TIF 119</t>
  </si>
  <si>
    <t>TIF 120</t>
  </si>
  <si>
    <t>TIF 121</t>
  </si>
  <si>
    <t>TIF 122</t>
  </si>
  <si>
    <t>TIF 123</t>
  </si>
  <si>
    <t>TIF 124</t>
  </si>
  <si>
    <t>TIF 125</t>
  </si>
  <si>
    <t>TIF 126</t>
  </si>
  <si>
    <t>TIF 127</t>
  </si>
  <si>
    <t>TIF 128</t>
  </si>
  <si>
    <t>TIF 129</t>
  </si>
  <si>
    <t>TIF 130</t>
  </si>
  <si>
    <t>TIF 150</t>
  </si>
  <si>
    <t>TIF 131</t>
  </si>
  <si>
    <t>TIF 132</t>
  </si>
  <si>
    <t>TIF 133</t>
  </si>
  <si>
    <t>TIF 134</t>
  </si>
  <si>
    <t>TIF 135</t>
  </si>
  <si>
    <t>TIF 136</t>
  </si>
  <si>
    <t>TIF 137</t>
  </si>
  <si>
    <t>TIF 138</t>
  </si>
  <si>
    <t>TIF 139</t>
  </si>
  <si>
    <t>TIF 140</t>
  </si>
  <si>
    <t>TIF 141</t>
  </si>
  <si>
    <t>TIF 142</t>
  </si>
  <si>
    <t>TIF 143</t>
  </si>
  <si>
    <t>TIF 144</t>
  </si>
  <si>
    <t>TIF 145</t>
  </si>
  <si>
    <t>TIF 146</t>
  </si>
  <si>
    <t>TIF 147</t>
  </si>
  <si>
    <t>TIF 148</t>
  </si>
  <si>
    <t>TIF 149</t>
  </si>
  <si>
    <t>TIF 151</t>
  </si>
  <si>
    <t>TIF 152</t>
  </si>
  <si>
    <t>TIF 153</t>
  </si>
  <si>
    <t>TIF 154</t>
  </si>
  <si>
    <t>TIF 155</t>
  </si>
  <si>
    <t>TIF 156</t>
  </si>
  <si>
    <t>TIF 157</t>
  </si>
  <si>
    <t>TIF 158</t>
  </si>
  <si>
    <t>TIF 159</t>
  </si>
  <si>
    <t>TIF 160</t>
  </si>
  <si>
    <t>TIF 161</t>
  </si>
  <si>
    <t>A prioritization workshop participant (September 2024) noted connections with uncertainty TIF 92 and possibly TIF 15. In addition, workshop participants noted the importance of studying salmon habitat stressors, environmental impacts, and temperature (though there was uncertainty about how exactly to deal with temperature change). Workshop participants noted that toxicity should be studied in organisms under stress, and that location will matter for the answer to this uncertainty. Screening experts (August 2024) expressed interest in dividing the original long-list uncertainty into two: relative impacts (comparison between stressors) and cumulative impacts (combination of stressors, which matters more). Experts also pointed to the Salish Sea Survival synthesis (Salish Sea Marine Survival Project, 2023?) as a source of information and pointed out the relevance of WET testing for chemical combinations. PSI will soon summarize this research (and how it addresses the uncertainty) in a GUM Research Note.</t>
  </si>
  <si>
    <t>A prioritization workshop participant (September 2024) noted this uncertainty is connected to uncertainty TIF 76. A workshop participant expressed interest in whether biosolids are a source of legacy contaminants. Screening experts (August 2024) specified the need for research on biosolid pathways and CEC groundwater fate.</t>
  </si>
  <si>
    <t xml:space="preserve">Prioritization workshop participants (September 2024) noted that this uncertainty has been answered and suggested noting the need to conduct ongoing work to update prioritization. Workshop participants suggested adding text about contaminant concentration and flow; this is not added to the uncertainty because concentration measurements are already implied in the uncertainty as written and flow is addressed in uncertainty TIF 64 about pathways. Workshop participants suggested connections with uncertainties TIF 93, TIF 64, TIF 37, TIF 24, and TIF 26. </t>
  </si>
  <si>
    <t>A prioritization workshop participant (September 2024) noted that uncertainties TIF 64 and TIF 24 are comparable; TIF 24 is now edited to focus on sources rather than pathways. In addition, workshop participants suggested specific pathways: wastewater, commercial, consumer products, industry, open ocean, and stormwater. For the latter pathway, an Ecology study is cited (no details on which one); PSI will soon summarize this research (and how it addresses the uncertainty) in a GUM Research Note. Workshop participants also asked specifically about pathways for microplastics, suggested improving estimates of loading in Puget Sound, and suggested using effects-based monitoring of pathways as part of research on hotspots. Screening experts (August 2024) disagreed internally on the extent to which this uncertainty has been answered for different groups of contaminants.</t>
  </si>
  <si>
    <t>Prioritization workshop participants (September 2024) noted connections among uncertainties #19, #20, #21, and #22 (workshop IDs); #19 and #22 (workshop IDs) are now merged into TIF 67, and #20 and #21 (workshop IDs) are now merged into TIF 68. Participants also asked for specificity about the definition of cost and expressed that there is some knowledge about effectiveness. For this uncertainty, cost is defined as the expense of treating wastewater. Screening experts (August 2024) noted that data does exist to address the first part of this uncertainty, though the uncertainty still warrants further research. They also expressed that there may be some existing information about the second part of this uncertainty. In follow-up consultation with a small expert group following the September workshop, they expressed that the costs and benefits of nutrient removal technologies may be known. In particular, one expressed that this is not an uncertainty for marine systems and nitrogen (but that it may be unknown for freshwater). PSI will soon summarize relevant research (and how it addresses the uncertainty) in a GUM Research Note.</t>
  </si>
  <si>
    <t xml:space="preserve">Prioritization workshop participants (September 2024) noted connections among uncertainties #19, #20, #21, and #22 (workshop IDs); #19 and #22 (workshop IDs) are now merged into TIF 67, and #20 and #21 (workshop IDs) are now merged into TIF 68. A workshop participant noted that this uncertainty may be answered, and asked about talking to economists. For the first question in this uncertainty, screening experts (August 2024) noted the management relevance and also noted the connection with the other uncertainty on this list about reducing PBDEs. </t>
  </si>
  <si>
    <t>A prioritization workshop participant (September 2024) noted that this uncertainty (TIF 76) is comparable to TIF 63. Workshop participants suggested specifically addressing removal by incineration, asking whether that creates issues via air transport and asking about the toxicity of degradation products. Workshop participants also suggested considering information from Maine on this topic. PSI will soon summarize this research (and how it addresses the uncertainty) in a GUM Research Note.</t>
  </si>
  <si>
    <t>During screening (August 2024), PSI felt this uncertainty is connected to TIF 100.</t>
  </si>
  <si>
    <t xml:space="preserve">Prioritization workshop participants (September 2024) noted connections with uncertainty TIF 62 and possibly TIF 15. In addition, a workshop participant noted that this uncertainty is known for PFAS (degradation products do increase toxicity). </t>
  </si>
  <si>
    <t>A prioritization workshop participant (September 2024) noted connections between uncertainties TIF 138, TIF 128, and TIF 125.</t>
  </si>
  <si>
    <t>A prioritization workshop participant (September 2024) noted that this uncertainty (TIF 126) is connected to uncertainty TIF 133. A workshop participant indicated that understanding this uncertainty would help ESA consultations.</t>
  </si>
  <si>
    <t xml:space="preserve">A prioritization workshop participant (September 2024) noted connections between uncertainties TIF 138, TIF 128, and TIF 125. Workshop participants noted that existing research on toxicity in humans specifically is preliminary, but that more research in this area would be useful for garnering management/policy action more rapidly. For TIAL IS purposes, research on this uncertainty should focus on species in Puget Sound, and impacts to humans should be considered only in relation to consumption of aquatic life. </t>
  </si>
  <si>
    <t>Prioritization workshop participants (September 2024) noted connections between uncertainties #55 and #39 (workshop IDs), TIF 134, TIF 132, and TIF 144; the present uncertainty (TIF 130) combines #55 and #39 (workshop IDs). A workshop participant also asked about broadening this uncertainty to address the organism scale (human and animal); this is already addressed by TIF 128. For TIAL IS purposes, research should focus on media relevant for Vital Sign indicator species (caged mussels, Chinook salmon, Pacific herring, and English sole). Research on human exposure should focus only on the pathway of consumption of aquatic life.</t>
  </si>
  <si>
    <t xml:space="preserve">Prioritization workshop participants (September 2024) noted connections to uncertainties TIF 130 and TIF 144. A workshop participant noted that 6PPD-Q might not bioaccumulate as much as 6PPD, so DOH would like to understand 6PPD. For TIAL IS purposes, impacts to humans should be considered only in relation to consumption of aquatic life. PSI will periodically review the research status of this and other uncertainties and will note existing or completed projects that increase understanding about the uncertainties. </t>
  </si>
  <si>
    <t>Prioritization workshop participants (September 2024) noted connections to uncertainties TIF 135, TIF 136, and TIF 130. The only other specific comment on this uncertainty from workshop participants is now being addressed through a new uncertainty (TIF 147).</t>
  </si>
  <si>
    <t>A prioritization workshop participant (September 2024) noted the need to address hotspots. Workshop participants noted connections among uncertainties TIF 134, TIF 135, and TIF 136.</t>
  </si>
  <si>
    <t>Prioritization workshop participants (September 2024) noted connections among uncertainties TIF 134, TIF 135, and TIF 136.</t>
  </si>
  <si>
    <t xml:space="preserve">A prioritization workshop participant (September 2024) noted that uncertainty TIF 137 needs to be addressed after TIF 131 (there is a need to understand effectiveness of road design before studying policy). </t>
  </si>
  <si>
    <t>A prioritization workshop participant (September 2024) noted connections among uncertainties TIF 138, TIF 128, and TIF 125.</t>
  </si>
  <si>
    <t>A prioritization workshop participant (September 2024) noted connections between uncertainties TIF 140 and TIF 146.</t>
  </si>
  <si>
    <t xml:space="preserve">Prioritization workshop participants (September 2024) noted connections among uncertainties TIF 130, TIF 132, and TIF 144. For TIAL IS purposes, impacts to humans should be considered only in relation to consumption of aquatic life. </t>
  </si>
  <si>
    <t>A prioritization workshop participant (September 2024) suggested that research on uncertainties TIF 153 and TIF 154 should take place before research on this uncertainty (TIF 152).</t>
  </si>
  <si>
    <r>
      <t xml:space="preserve">Hart Crowser, Inc., Washington State Department of Ecology, U.S. Environmental Protection Agency, &amp; Puget Sound Partnership (2007). </t>
    </r>
    <r>
      <rPr>
        <i/>
        <sz val="11"/>
        <color theme="1"/>
        <rFont val="Calibri"/>
        <family val="2"/>
        <scheme val="minor"/>
      </rPr>
      <t xml:space="preserve">Control of toxic chemicals in Puget Sound. Phase 1: Initial estimate of loadings </t>
    </r>
    <r>
      <rPr>
        <sz val="11"/>
        <color theme="1"/>
        <rFont val="Calibri"/>
        <family val="2"/>
        <scheme val="minor"/>
      </rPr>
      <t>(Ecology Publication Number 07-10-079). https://apps.ecology.wa.gov/publications/SummaryPages/0710079.html</t>
    </r>
  </si>
  <si>
    <r>
      <t xml:space="preserve">United States Forest Service. (2020). </t>
    </r>
    <r>
      <rPr>
        <i/>
        <sz val="11"/>
        <color theme="1"/>
        <rFont val="Calibri"/>
        <family val="2"/>
        <scheme val="minor"/>
      </rPr>
      <t>Technical memorandum 2019 long-term monitoring report - Monte Cristo Mining Area Mt. Baker-Snoqualmie National Forest, Snohomish County, Washington</t>
    </r>
    <r>
      <rPr>
        <sz val="11"/>
        <color theme="1"/>
        <rFont val="Calibri"/>
        <family val="2"/>
        <scheme val="minor"/>
      </rPr>
      <t>. United States Department of Agriculture. https://www.fs.usda.gov/Internet/FSE_DOCUMENTS/fseprd709754.pdf</t>
    </r>
  </si>
  <si>
    <t xml:space="preserve">Smith (2023): One of three main "data gaps" that this Quality Assurance Project Plan will investigate. In "Background" chapter (Smith, 2023, p. 9). </t>
  </si>
  <si>
    <t xml:space="preserve">Smith (2023): In "Background" chapter (Smith, 2023, p. 9). In list of "6PPD-q Questions" that need to be studied (Table 8). This particular question is going to be studied through the project described in this Quality Assurance Project Plan document. </t>
  </si>
  <si>
    <t>Smith (2023): "Quality Assurance Project Plan: Monitoring of Tire Contaminants in Coho Salmon Watersheds"</t>
  </si>
  <si>
    <t>In "Project Description" chapter (Smith, 2023, p. 35). This is a stated "goal" of the project described in this Quality Assurance Project Plan (Smith, 2023, p. 35).</t>
  </si>
  <si>
    <t xml:space="preserve">In "Project Description" chapter (Smith, 2023, p. 35). This is a stated "objective" of the project described in this Quality Assurance Project Plan (Smith, 2023, p. 35). </t>
  </si>
  <si>
    <t>In "Field Procedures" chapter (Smith, 2023, p. 55). Ecology will be investigating this question through the project described in this Quality Assurance Project Plan (Smith, 2023).</t>
  </si>
  <si>
    <t>In "Field Procedures" chapter (Smith, 2023, p. 55). Specifically pertaining to how to handle 6PPD-Q water samples (Smith, 2023)</t>
  </si>
  <si>
    <t>In "Background" chapter (Smith, 2023, p. 9). In list of "Current knowledge and assumptions regarding 6PPD and 6PPD-q" (Smith, 2023, p. 9)</t>
  </si>
  <si>
    <t xml:space="preserve">In "Background" chapter (Smith, 2023, p. 9). </t>
  </si>
  <si>
    <t xml:space="preserve">In "Project Description" chapter (Smith, 2023, p. 35). </t>
  </si>
  <si>
    <t xml:space="preserve">In "Background" chapter (Smith, 2023, p. 9). In table of existing monitoring programs with which 6PPD-Q monitoring may be able to integrate (Smith, 2023). </t>
  </si>
  <si>
    <t>Smith (2023): In "Study Design" chapter (Smith, 2023, p. 46). Ecology will be investigating this question through the project described in this Quality Assurance Project Plan.</t>
  </si>
  <si>
    <t>What is the "persistence" and "occurrence" of 6PPD-Q? (Smith, 2023)</t>
  </si>
  <si>
    <t xml:space="preserve">In abstract (Smith, 2023, p. 8). </t>
  </si>
  <si>
    <t xml:space="preserve">Smith (2023): In "Background" chapter (Smith, 2023, p. 9). In table of existing monitoring programs with which 6PPD-Q monitoring may be able to integrate. </t>
  </si>
  <si>
    <t xml:space="preserve">One of three main "data gaps" that this Quality Assurance Project Plan will investigate (Smith, 2023, p. 16). In "Background" chapter (Smith, 2023, p. 9). </t>
  </si>
  <si>
    <t>In "Background" chapter (Smith, 2023, p. 9). In table describing "Properties of 6PPD-q" (Smith, 2023, p. 28)</t>
  </si>
  <si>
    <r>
      <t xml:space="preserve">Smith, R. (2023). </t>
    </r>
    <r>
      <rPr>
        <i/>
        <sz val="11"/>
        <color theme="1"/>
        <rFont val="Calibri"/>
        <family val="2"/>
        <scheme val="minor"/>
      </rPr>
      <t>Quality Assurance Project Plan: Monitoring of tire contaminants in coho salmon watersheds</t>
    </r>
    <r>
      <rPr>
        <sz val="11"/>
        <color theme="1"/>
        <rFont val="Calibri"/>
        <family val="2"/>
        <scheme val="minor"/>
      </rPr>
      <t xml:space="preserve"> (Publication 23-03-113). Washington State Department of Ecology. https://apps.ecology.wa.gov/publications/SummaryPages/2303113.html</t>
    </r>
  </si>
  <si>
    <t>This is listed as an area of work that Ecology has funded outside groups to study (Washington State Department of Ecology, 2023a).</t>
  </si>
  <si>
    <t>Washington State Department of Ecology (2023a): "Focus on: Reducing Sources of 6PPD"</t>
  </si>
  <si>
    <t xml:space="preserve">This is listed as a question that Ecology is working on through work that it is funding various groups to undertake (Washington State Department of Ecology, 2023a). </t>
  </si>
  <si>
    <t>Ecology has conducted a 6PPD hazards asssessment that also assessed additional compounds. Ecology has also funded research to study the toxicity of alternative compounds (see Washington State Department of Ecology (2023a): "Focus on: Reducing Sources of 6PPD"). Also, Ecology is tasked to produce an "alternatives assessment".</t>
  </si>
  <si>
    <t>Ecology has conducted a 6PPD hazards asssessment that also assessed additional compounds. Ecology has also funded research to study the toxicity of alternative compounds (see Washington State Deparment of Ecology (2023a): "Focus on: Reducing Sources of 6PPD"). Also, Ecology is tasked to produce an "alternatives assessment".</t>
  </si>
  <si>
    <t>Included in 2023 public comment from Hui Peng on Ecology's proposed "6PPD Hazard Criteria for Alternatives Assessment" (Washington State Department of Ecology, 2023b, p. 6)</t>
  </si>
  <si>
    <t>Washington State Department of Ecology (2023b): "Responsiveness Summary: 6PPD Hazard Criteria"</t>
  </si>
  <si>
    <t>"There is limited research regarding its toxicity to terrestrial species (e.g., Caenorhabditis elegans21–23)" (p. 3) (cites Hua et al. (2023a; 2023b; 2023c))</t>
  </si>
  <si>
    <r>
      <t xml:space="preserve">Washington State Department of Ecology. (2023b). </t>
    </r>
    <r>
      <rPr>
        <i/>
        <sz val="11"/>
        <color theme="1"/>
        <rFont val="Calibri"/>
        <family val="2"/>
        <scheme val="minor"/>
      </rPr>
      <t>Responsiveness summary: 6PPD hazard criteria</t>
    </r>
    <r>
      <rPr>
        <sz val="11"/>
        <color theme="1"/>
        <rFont val="Calibri"/>
        <family val="2"/>
        <scheme val="minor"/>
      </rPr>
      <t xml:space="preserve"> (Publication 23-04-061). https://apps.ecology.wa.gov/publications/summarypages/2304061.html</t>
    </r>
  </si>
  <si>
    <t xml:space="preserve">Uncertainties from Vital Sign Catalog after consolidation, editing, etc. by PSI, plus rankings, notes, and outcomes of screening exercise to produce short-list (this includes edits to some uncertainties from screening discussion). </t>
  </si>
  <si>
    <t>2019TopPriorities</t>
  </si>
  <si>
    <t>University of Washington Puget Sound Institute</t>
  </si>
  <si>
    <t>Indication of whether uncertainty should go on long-list, and rationale for not putting uncertainty on long-list. Rationales include: 
No: Answer is known
No: Not an uncertainty
No: Not related to toxics
No: Merged with similar uncertainties (and point to where merged question is located) 
No: Already in GUM
No: Not scientifically relevant
No: Not relevant to TIAL IS
No: Not a specific uncertainty
Yes
Yes: IS?
Yes: Merged
Yes: Modified</t>
  </si>
  <si>
    <t>Any numbers in notes in this sheet refer to these uncertainty IDs.</t>
  </si>
  <si>
    <t xml:space="preserve">The original uncertainties collated for the catalog. </t>
  </si>
  <si>
    <t>Some relevant references/research information about particular uncertainties.</t>
  </si>
  <si>
    <t>Andy James recommendation that uncertainty should be added to long-list.</t>
  </si>
  <si>
    <t>Additional context about the potential new uncertainty (Sandra Dorning summary; not original text from source unless provided in quotes).</t>
  </si>
  <si>
    <t>General topics to aid organizing similar uncertainties near each other (topics generated by Sandra Dorning).</t>
  </si>
  <si>
    <t>Andy James recommendation that uncertainty should not be added to long-list.</t>
  </si>
  <si>
    <t xml:space="preserve">Andy James unsure whether uncertainty should be added to long-list. </t>
  </si>
  <si>
    <t xml:space="preserve">Andy James comments about whether uncertainty should be added to long-list. </t>
  </si>
  <si>
    <t>Aimee Kinney comments about uncertainty.</t>
  </si>
  <si>
    <t>Sandra Dorning notes on the uncertainties. Flagged any uncertainties from PSI's first round of review to request follow up discussion. Suggested uncertainties to merge together (ID#s).</t>
  </si>
  <si>
    <t>Additional Sandra Dorning notes.</t>
  </si>
  <si>
    <r>
      <t xml:space="preserve">Smith (2023): In "Background" chapter (Smith, 2023, p. 9). In list of "6PPD-q Questions" that need to be studied (Table 8). This particular question is </t>
    </r>
    <r>
      <rPr>
        <b/>
        <sz val="11"/>
        <rFont val="Calibri"/>
        <family val="2"/>
        <scheme val="minor"/>
      </rPr>
      <t>not</t>
    </r>
    <r>
      <rPr>
        <sz val="11"/>
        <rFont val="Calibri"/>
        <family val="2"/>
        <scheme val="minor"/>
      </rPr>
      <t xml:space="preserve"> going to be studied through the project described in this Quality Assurance Project Plan document. </t>
    </r>
  </si>
  <si>
    <r>
      <t xml:space="preserve">"How these results translate to salmonids that are more susceptible to acute toxicity and how these sublethal effects relate to survival of aquatic species require further research" (p. 4) [results referring to studies of </t>
    </r>
    <r>
      <rPr>
        <b/>
        <i/>
        <sz val="11"/>
        <rFont val="Calibri"/>
        <family val="2"/>
        <scheme val="minor"/>
      </rPr>
      <t xml:space="preserve">C. elegans </t>
    </r>
    <r>
      <rPr>
        <b/>
        <sz val="11"/>
        <rFont val="Calibri"/>
        <family val="2"/>
        <scheme val="minor"/>
      </rPr>
      <t>(Hua et al., 2023a; 2023b; 2023c)</t>
    </r>
    <r>
      <rPr>
        <b/>
        <i/>
        <sz val="11"/>
        <rFont val="Calibri"/>
        <family val="2"/>
        <scheme val="minor"/>
      </rPr>
      <t xml:space="preserve"> </t>
    </r>
    <r>
      <rPr>
        <b/>
        <sz val="11"/>
        <rFont val="Calibri"/>
        <family val="2"/>
        <scheme val="minor"/>
      </rPr>
      <t xml:space="preserve">and </t>
    </r>
    <r>
      <rPr>
        <b/>
        <i/>
        <sz val="11"/>
        <rFont val="Calibri"/>
        <family val="2"/>
        <scheme val="minor"/>
      </rPr>
      <t xml:space="preserve">D. rerio </t>
    </r>
    <r>
      <rPr>
        <b/>
        <sz val="11"/>
        <rFont val="Calibri"/>
        <family val="2"/>
        <scheme val="minor"/>
      </rPr>
      <t>(Ricarte et al., 2023; Zhang, Gan et al., 2023)]</t>
    </r>
  </si>
  <si>
    <t>Some notes from Sandra Dorning meeting with Rhea Smith, in case this provides helpful context for assessing the relevance of various uncertainties.</t>
  </si>
  <si>
    <t>Indicated which uncertainties relate to human health, to easily filter.</t>
  </si>
  <si>
    <t>Indicated which uncertainties seem to be action recommendations rather than research recommendations.</t>
  </si>
  <si>
    <t>Three specific topic keywords to allow filtering: 
6PPD/6PPD-Q
Microplastics
Tire wear particles</t>
  </si>
  <si>
    <t>Whether uncertainty is addressed in either Iwanowicz et al. (2024), Paterson et al. (2024), or Granek (2024).</t>
  </si>
  <si>
    <t>Sheet: Catalog_Microplastics</t>
  </si>
  <si>
    <r>
      <t xml:space="preserve">Microplastics research themes developed from Iwanowicz et al. (2024), Paterson et al. (2024), and Granek (2024):
</t>
    </r>
    <r>
      <rPr>
        <b/>
        <sz val="11"/>
        <color theme="1"/>
        <rFont val="Calibri"/>
        <family val="2"/>
        <scheme val="minor"/>
      </rPr>
      <t xml:space="preserve">Field methods and protocols </t>
    </r>
    <r>
      <rPr>
        <sz val="11"/>
        <color theme="1"/>
        <rFont val="Calibri"/>
        <family val="2"/>
        <scheme val="minor"/>
      </rPr>
      <t xml:space="preserve">(Iwanowicz et al., 2024; Paterson et al., 2024)
</t>
    </r>
    <r>
      <rPr>
        <b/>
        <sz val="11"/>
        <color theme="1"/>
        <rFont val="Calibri"/>
        <family val="2"/>
        <scheme val="minor"/>
      </rPr>
      <t>Analysis methods and protocols</t>
    </r>
    <r>
      <rPr>
        <sz val="11"/>
        <color theme="1"/>
        <rFont val="Calibri"/>
        <family val="2"/>
        <scheme val="minor"/>
      </rPr>
      <t xml:space="preserve"> (Iwanowicz et al., 2024; Paterson et al., 2024)
</t>
    </r>
    <r>
      <rPr>
        <b/>
        <sz val="11"/>
        <color theme="1"/>
        <rFont val="Calibri"/>
        <family val="2"/>
        <scheme val="minor"/>
      </rPr>
      <t xml:space="preserve">Microplastics levels (various media) </t>
    </r>
    <r>
      <rPr>
        <sz val="11"/>
        <color theme="1"/>
        <rFont val="Calibri"/>
        <family val="2"/>
        <scheme val="minor"/>
      </rPr>
      <t xml:space="preserve">(Paterson et al., 2024)
</t>
    </r>
    <r>
      <rPr>
        <b/>
        <sz val="11"/>
        <color theme="1"/>
        <rFont val="Calibri"/>
        <family val="2"/>
        <scheme val="minor"/>
      </rPr>
      <t xml:space="preserve">Fate, pathways, and sources </t>
    </r>
    <r>
      <rPr>
        <sz val="11"/>
        <color theme="1"/>
        <rFont val="Calibri"/>
        <family val="2"/>
        <scheme val="minor"/>
      </rPr>
      <t xml:space="preserve">(Iwanowicz et al., 2024; Paterson et al., 2024)
</t>
    </r>
    <r>
      <rPr>
        <b/>
        <sz val="11"/>
        <color theme="1"/>
        <rFont val="Calibri"/>
        <family val="2"/>
        <scheme val="minor"/>
      </rPr>
      <t>Ecotoxicity</t>
    </r>
    <r>
      <rPr>
        <sz val="11"/>
        <color theme="1"/>
        <rFont val="Calibri"/>
        <family val="2"/>
        <scheme val="minor"/>
      </rPr>
      <t xml:space="preserve"> (Iwanowicz et al., 2024; Paterson et al., 2024)
</t>
    </r>
    <r>
      <rPr>
        <b/>
        <sz val="11"/>
        <color theme="1"/>
        <rFont val="Calibri"/>
        <family val="2"/>
        <scheme val="minor"/>
      </rPr>
      <t xml:space="preserve">Dynamics between microplastics and CECs </t>
    </r>
    <r>
      <rPr>
        <sz val="11"/>
        <color theme="1"/>
        <rFont val="Calibri"/>
        <family val="2"/>
        <scheme val="minor"/>
      </rPr>
      <t xml:space="preserve">(Granek, 2024; Paterson et al., 2024)
</t>
    </r>
    <r>
      <rPr>
        <b/>
        <sz val="11"/>
        <color theme="1"/>
        <rFont val="Calibri"/>
        <family val="2"/>
        <scheme val="minor"/>
      </rPr>
      <t xml:space="preserve">Management effectiveness </t>
    </r>
    <r>
      <rPr>
        <sz val="11"/>
        <color theme="1"/>
        <rFont val="Calibri"/>
        <family val="2"/>
        <scheme val="minor"/>
      </rPr>
      <t xml:space="preserve">(Granek, 2024; Paterson et al., 2024)
</t>
    </r>
    <r>
      <rPr>
        <b/>
        <sz val="11"/>
        <color theme="1"/>
        <rFont val="Calibri"/>
        <family val="2"/>
        <scheme val="minor"/>
      </rPr>
      <t xml:space="preserve">Regulation options and necessary data </t>
    </r>
    <r>
      <rPr>
        <sz val="11"/>
        <color theme="1"/>
        <rFont val="Calibri"/>
        <family val="2"/>
        <scheme val="minor"/>
      </rPr>
      <t xml:space="preserve">(Granek, 2024)
</t>
    </r>
    <r>
      <rPr>
        <b/>
        <sz val="11"/>
        <color theme="1"/>
        <rFont val="Calibri"/>
        <family val="2"/>
        <scheme val="minor"/>
      </rPr>
      <t>Alternatives</t>
    </r>
    <r>
      <rPr>
        <sz val="11"/>
        <color theme="1"/>
        <rFont val="Calibri"/>
        <family val="2"/>
        <scheme val="minor"/>
      </rPr>
      <t xml:space="preserve"> (Granek, 2024)
</t>
    </r>
    <r>
      <rPr>
        <b/>
        <sz val="11"/>
        <color theme="1"/>
        <rFont val="Calibri"/>
        <family val="2"/>
        <scheme val="minor"/>
      </rPr>
      <t>Other</t>
    </r>
    <r>
      <rPr>
        <sz val="11"/>
        <color theme="1"/>
        <rFont val="Calibri"/>
        <family val="2"/>
        <scheme val="minor"/>
      </rPr>
      <t xml:space="preserve">
and additional potential themes developed from other uncertainties in the microplastics catalog:
</t>
    </r>
    <r>
      <rPr>
        <b/>
        <sz val="11"/>
        <color theme="1"/>
        <rFont val="Calibri"/>
        <family val="2"/>
        <scheme val="minor"/>
      </rPr>
      <t>Particle and chemical characterization</t>
    </r>
    <r>
      <rPr>
        <sz val="11"/>
        <color theme="1"/>
        <rFont val="Calibri"/>
        <family val="2"/>
        <scheme val="minor"/>
      </rPr>
      <t xml:space="preserve">
</t>
    </r>
    <r>
      <rPr>
        <b/>
        <sz val="11"/>
        <color theme="1"/>
        <rFont val="Calibri"/>
        <family val="2"/>
        <scheme val="minor"/>
      </rPr>
      <t>Interactions with organisms</t>
    </r>
    <r>
      <rPr>
        <sz val="11"/>
        <color theme="1"/>
        <rFont val="Calibri"/>
        <family val="2"/>
        <scheme val="minor"/>
      </rPr>
      <t xml:space="preserve">
</t>
    </r>
    <r>
      <rPr>
        <b/>
        <sz val="11"/>
        <color theme="1"/>
        <rFont val="Calibri"/>
        <family val="2"/>
        <scheme val="minor"/>
      </rPr>
      <t>Transport</t>
    </r>
    <r>
      <rPr>
        <sz val="11"/>
        <color theme="1"/>
        <rFont val="Calibri"/>
        <family val="2"/>
        <scheme val="minor"/>
      </rPr>
      <t xml:space="preserve"> (Environmental Protection Agency, 2024)</t>
    </r>
  </si>
  <si>
    <r>
      <rPr>
        <b/>
        <sz val="11"/>
        <rFont val="Calibri"/>
        <family val="2"/>
        <scheme val="minor"/>
      </rPr>
      <t>Dynamics between microplastics and CECs</t>
    </r>
    <r>
      <rPr>
        <sz val="11"/>
        <rFont val="Calibri"/>
        <family val="2"/>
        <scheme val="minor"/>
      </rPr>
      <t xml:space="preserve"> (Granek, 2024; Paterson et al., 2024)</t>
    </r>
  </si>
  <si>
    <r>
      <rPr>
        <b/>
        <sz val="11"/>
        <rFont val="Calibri"/>
        <family val="2"/>
        <scheme val="minor"/>
      </rPr>
      <t>Fate, pathways, and sources</t>
    </r>
    <r>
      <rPr>
        <sz val="11"/>
        <rFont val="Calibri"/>
        <family val="2"/>
        <scheme val="minor"/>
      </rPr>
      <t xml:space="preserve"> (Iwanowicz et al., 2024; Paterson et al., 2024)</t>
    </r>
  </si>
  <si>
    <r>
      <rPr>
        <b/>
        <sz val="11"/>
        <rFont val="Calibri"/>
        <family val="2"/>
        <scheme val="minor"/>
      </rPr>
      <t>Microplastics levels (various media)</t>
    </r>
    <r>
      <rPr>
        <sz val="11"/>
        <rFont val="Calibri"/>
        <family val="2"/>
        <scheme val="minor"/>
      </rPr>
      <t xml:space="preserve"> (Paterson et al., 2024)</t>
    </r>
  </si>
  <si>
    <r>
      <rPr>
        <b/>
        <sz val="11"/>
        <rFont val="Calibri"/>
        <family val="2"/>
        <scheme val="minor"/>
      </rPr>
      <t>Ecotoxicity</t>
    </r>
    <r>
      <rPr>
        <sz val="11"/>
        <rFont val="Calibri"/>
        <family val="2"/>
        <scheme val="minor"/>
      </rPr>
      <t xml:space="preserve"> (Iwanowicz et al., 2024; Paterson et al., 2024)</t>
    </r>
  </si>
  <si>
    <r>
      <rPr>
        <b/>
        <sz val="11"/>
        <rFont val="Calibri"/>
        <family val="2"/>
        <scheme val="minor"/>
      </rPr>
      <t xml:space="preserve">Transport </t>
    </r>
    <r>
      <rPr>
        <sz val="11"/>
        <rFont val="Calibri"/>
        <family val="2"/>
        <scheme val="minor"/>
      </rPr>
      <t>(Environmental Protection Agency, 2024)</t>
    </r>
  </si>
  <si>
    <r>
      <rPr>
        <b/>
        <sz val="11"/>
        <rFont val="Calibri"/>
        <family val="2"/>
        <scheme val="minor"/>
      </rPr>
      <t>Management effectiveness</t>
    </r>
    <r>
      <rPr>
        <sz val="11"/>
        <rFont val="Calibri"/>
        <family val="2"/>
        <scheme val="minor"/>
      </rPr>
      <t xml:space="preserve"> (Granek, 2024; Paterson et al., 2024)</t>
    </r>
  </si>
  <si>
    <r>
      <rPr>
        <b/>
        <sz val="11"/>
        <rFont val="Calibri"/>
        <family val="2"/>
        <scheme val="minor"/>
      </rPr>
      <t>Regulation options and necessary data</t>
    </r>
    <r>
      <rPr>
        <sz val="11"/>
        <rFont val="Calibri"/>
        <family val="2"/>
        <scheme val="minor"/>
      </rPr>
      <t xml:space="preserve"> (Granek, 2024)</t>
    </r>
  </si>
  <si>
    <r>
      <rPr>
        <b/>
        <sz val="11"/>
        <rFont val="Calibri"/>
        <family val="2"/>
        <scheme val="minor"/>
      </rPr>
      <t>Microplastics levels (various media)</t>
    </r>
    <r>
      <rPr>
        <sz val="11"/>
        <rFont val="Calibri"/>
        <family val="2"/>
        <scheme val="minor"/>
      </rPr>
      <t xml:space="preserve"> (Paterson et al., 2024) or
</t>
    </r>
    <r>
      <rPr>
        <b/>
        <sz val="11"/>
        <rFont val="Calibri"/>
        <family val="2"/>
        <scheme val="minor"/>
      </rPr>
      <t>Ecotoxicity</t>
    </r>
    <r>
      <rPr>
        <sz val="11"/>
        <rFont val="Calibri"/>
        <family val="2"/>
        <scheme val="minor"/>
      </rPr>
      <t xml:space="preserve"> (Iwanowicz et al., 2024; Paterson et al., 2024)</t>
    </r>
  </si>
  <si>
    <r>
      <rPr>
        <b/>
        <sz val="11"/>
        <rFont val="Calibri"/>
        <family val="2"/>
        <scheme val="minor"/>
      </rPr>
      <t>Field methods and protocols</t>
    </r>
    <r>
      <rPr>
        <sz val="11"/>
        <rFont val="Calibri"/>
        <family val="2"/>
        <scheme val="minor"/>
      </rPr>
      <t xml:space="preserve"> (Iwanowicz et al., 2024; Paterson et al., 2024)</t>
    </r>
  </si>
  <si>
    <r>
      <rPr>
        <b/>
        <sz val="11"/>
        <rFont val="Calibri"/>
        <family val="2"/>
        <scheme val="minor"/>
      </rPr>
      <t>Field methods and protocols</t>
    </r>
    <r>
      <rPr>
        <sz val="11"/>
        <rFont val="Calibri"/>
        <family val="2"/>
        <scheme val="minor"/>
      </rPr>
      <t xml:space="preserve"> (Iwanowicz et al., 2024; Paterson et al., 2024) and </t>
    </r>
    <r>
      <rPr>
        <b/>
        <sz val="11"/>
        <rFont val="Calibri"/>
        <family val="2"/>
        <scheme val="minor"/>
      </rPr>
      <t>Analysis methods and protocols</t>
    </r>
    <r>
      <rPr>
        <sz val="11"/>
        <rFont val="Calibri"/>
        <family val="2"/>
        <scheme val="minor"/>
      </rPr>
      <t xml:space="preserve"> (Iwanowicz et al. 2024; Paterson et al., 2024)</t>
    </r>
  </si>
  <si>
    <t>More specific topic within Research Theme.</t>
  </si>
  <si>
    <t>Identification number for reference (new numbering, different from Catalog ID).</t>
  </si>
  <si>
    <t>The original potential uncertainties captured in the catalog which have now been transferred, translated, or merged into the Long-List Uncertainty column.</t>
  </si>
  <si>
    <t xml:space="preserve">Uncertainties selected from the catalog for the long-list. Some long-list uncertainties are combinations of multiple individual catalog uncertainties. Some uncertainties (generally those not in quotation marks) were rephrased by PSI during review and consolidation of long-list. </t>
  </si>
  <si>
    <t>Identification number from catalog for reference.</t>
  </si>
  <si>
    <r>
      <t xml:space="preserve">What are the impacts on human health and aquatic life of legacy contaminants? </t>
    </r>
    <r>
      <rPr>
        <sz val="11"/>
        <rFont val="Calibri"/>
        <family val="2"/>
        <scheme val="minor"/>
      </rPr>
      <t xml:space="preserve">[original uncertainty included CECs and legacy contaminants, but this question is already in the GUM for CECs] </t>
    </r>
  </si>
  <si>
    <t>Sheet: LongList_VitalSign_Screening</t>
  </si>
  <si>
    <t xml:space="preserve">Rankings of uncertainties by this expert, for screening of uncertainties for the short-list. </t>
  </si>
  <si>
    <t xml:space="preserve">Notes provided by experts during ranking of uncertainties, for screening of uncertainties for the short-list. </t>
  </si>
  <si>
    <t xml:space="preserve">Indication of whether uncertainty should go on short-list, based on PSI assessment of expert rankings and feedback. </t>
  </si>
  <si>
    <t xml:space="preserve">Total of expert rankings for each uncertainty. </t>
  </si>
  <si>
    <t xml:space="preserve">Rationale for whether uncertainty will go on short-list. Numbers refer to the expert rankings. </t>
  </si>
  <si>
    <t xml:space="preserve">For long-list uncertainties that were edited during the screening process, this column contains the original long-list text prior to these edits. Edited versions are in the "Long-List Uncertainty (including 8/27/2024 refinements)" column. </t>
  </si>
  <si>
    <t xml:space="preserve">Rationale for priority level assignment for long-list uncertainties that did not go on the short-list. </t>
  </si>
  <si>
    <t xml:space="preserve">Summary of comments from expert small group during screening process. </t>
  </si>
  <si>
    <r>
      <rPr>
        <b/>
        <strike/>
        <sz val="11"/>
        <rFont val="Calibri"/>
        <family val="2"/>
        <scheme val="minor"/>
      </rPr>
      <t xml:space="preserve">Do phthalates in consumer products contribute to loadings to the Puget Sound?
</t>
    </r>
    <r>
      <rPr>
        <b/>
        <sz val="11"/>
        <rFont val="Calibri"/>
        <family val="2"/>
        <scheme val="minor"/>
      </rPr>
      <t xml:space="preserve">
Are phthalates occurring at levels that affect organisms in Puget Sound?</t>
    </r>
  </si>
  <si>
    <r>
      <t>Jen</t>
    </r>
    <r>
      <rPr>
        <sz val="11"/>
        <rFont val="Calibri"/>
        <family val="2"/>
      </rPr>
      <t>é</t>
    </r>
    <r>
      <rPr>
        <sz val="11"/>
        <rFont val="Calibri"/>
        <family val="2"/>
        <scheme val="minor"/>
      </rPr>
      <t>e: We don't know impacts. Dustin thought might be important
Will: Don't pick up in freshwater impacts. Sandie: Toxicity needs further assessment
(Ranking of 1 by Ani)</t>
    </r>
  </si>
  <si>
    <r>
      <rPr>
        <strike/>
        <sz val="11"/>
        <rFont val="Calibri"/>
        <family val="2"/>
        <scheme val="minor"/>
      </rPr>
      <t>No fives.</t>
    </r>
    <r>
      <rPr>
        <sz val="11"/>
        <rFont val="Calibri"/>
        <family val="2"/>
        <scheme val="minor"/>
      </rPr>
      <t xml:space="preserve"> Erring on side of including. </t>
    </r>
  </si>
  <si>
    <r>
      <t>Too broad. Ani: Liked human health impacts, using health data as an indicator of contamination. Sandie: We need benchmarks. Jen</t>
    </r>
    <r>
      <rPr>
        <sz val="11"/>
        <rFont val="Calibri"/>
        <family val="2"/>
      </rPr>
      <t>é</t>
    </r>
    <r>
      <rPr>
        <sz val="11"/>
        <rFont val="Calibri"/>
        <family val="2"/>
        <scheme val="minor"/>
      </rPr>
      <t xml:space="preserve">e: 3 for aquatic life ; human health </t>
    </r>
  </si>
  <si>
    <r>
      <t>Sandie O'Neill: Not sure what this is? I support developing effects thresholds.
Andy James: 5 for the CECs. Not necessarily needed for the legacy contaminants
Jen</t>
    </r>
    <r>
      <rPr>
        <sz val="11"/>
        <rFont val="Calibri"/>
        <family val="2"/>
      </rPr>
      <t>ée Colton: 3 for aquatic life thresholds</t>
    </r>
  </si>
  <si>
    <r>
      <rPr>
        <b/>
        <sz val="11"/>
        <rFont val="Calibri"/>
        <family val="2"/>
        <scheme val="minor"/>
      </rPr>
      <t>What are the impacts on human health and aquatic life of legacy contaminants?</t>
    </r>
    <r>
      <rPr>
        <sz val="11"/>
        <rFont val="Calibri"/>
        <family val="2"/>
        <scheme val="minor"/>
      </rPr>
      <t xml:space="preserve"> [original uncertainty included CECs and legacy contaminants, but this question is already in the GUM for CECs] </t>
    </r>
  </si>
  <si>
    <r>
      <rPr>
        <b/>
        <strike/>
        <sz val="11"/>
        <rFont val="Calibri"/>
        <family val="2"/>
        <scheme val="minor"/>
      </rPr>
      <t xml:space="preserve">"WET testing for stormwater. In parallel, work towards screening level methods, incorporating benchmark information into that process. These could include developing environmental assays on caged fish for screening for impacts from stormwater and/or tire chemicals or collecting water and expose fish or invertebrates in a lab setting to control for environmental factors" (Puget Sound Federal Task Force, 2022, p. 50)
</t>
    </r>
    <r>
      <rPr>
        <b/>
        <sz val="11"/>
        <rFont val="Calibri"/>
        <family val="2"/>
        <scheme val="minor"/>
      </rPr>
      <t xml:space="preserve">
Develop and implement screening-level toxicity tests for stormwater.</t>
    </r>
  </si>
  <si>
    <r>
      <rPr>
        <sz val="11"/>
        <rFont val="Calibri"/>
        <family val="2"/>
        <scheme val="minor"/>
      </rPr>
      <t>Sandie: doesn't detect. Ani: easily swayed. Louisa: Interesting about vehicle. Jen</t>
    </r>
    <r>
      <rPr>
        <sz val="11"/>
        <rFont val="Calibri"/>
        <family val="2"/>
      </rPr>
      <t>é</t>
    </r>
    <r>
      <rPr>
        <sz val="11"/>
        <rFont val="Calibri"/>
        <family val="2"/>
        <scheme val="minor"/>
      </rPr>
      <t>e: Not sure neoticinoids rank high in Puget Sound. May be more relevant in land in streams/rivers. Andy: Maybe an imidacloprid question? 
(Ranking of 1 by Jen</t>
    </r>
    <r>
      <rPr>
        <sz val="11"/>
        <rFont val="Calibri"/>
        <family val="2"/>
      </rPr>
      <t>ée)</t>
    </r>
  </si>
  <si>
    <r>
      <rPr>
        <sz val="11"/>
        <rFont val="Calibri"/>
        <family val="2"/>
        <scheme val="minor"/>
      </rPr>
      <t>Jen</t>
    </r>
    <r>
      <rPr>
        <sz val="11"/>
        <rFont val="Calibri"/>
        <family val="2"/>
      </rPr>
      <t>é</t>
    </r>
    <r>
      <rPr>
        <sz val="11"/>
        <rFont val="Calibri"/>
        <family val="2"/>
        <scheme val="minor"/>
      </rPr>
      <t>e: Too broad. We have a lot of information, but depends on how to talk about. 
Conversation in workshop. 
(Ranking of 5 by Ani)</t>
    </r>
  </si>
  <si>
    <r>
      <t>Ani Jayakaran: Very general and maybe too much so.
Andy James: too broad
conversation starter for workshop
Jen</t>
    </r>
    <r>
      <rPr>
        <sz val="11"/>
        <rFont val="Calibri"/>
        <family val="2"/>
      </rPr>
      <t xml:space="preserve">ée Colton: Too broad - </t>
    </r>
  </si>
  <si>
    <r>
      <rPr>
        <sz val="11"/>
        <rFont val="Calibri"/>
        <family val="2"/>
        <scheme val="minor"/>
      </rPr>
      <t>Jen</t>
    </r>
    <r>
      <rPr>
        <sz val="11"/>
        <rFont val="Calibri"/>
        <family val="2"/>
      </rPr>
      <t>é</t>
    </r>
    <r>
      <rPr>
        <sz val="11"/>
        <rFont val="Calibri"/>
        <family val="2"/>
        <scheme val="minor"/>
      </rPr>
      <t>e: Concentrations are going down. Dustin: Maybe more specific to WWTP like in Everett? Andy: I think we are past? Louisa: Too many questions. Dustin: Related to current RFP. Sandie: How do we go about fixing? Agreed on 3
(Ranking of 1 by Jen</t>
    </r>
    <r>
      <rPr>
        <sz val="11"/>
        <rFont val="Calibri"/>
        <family val="2"/>
      </rPr>
      <t xml:space="preserve">ée). What is the best way to reduce specific sources of PBDEs (e.g., pretreatment for laundries, wastewater treatment plants, etc.) </t>
    </r>
  </si>
  <si>
    <r>
      <t>Andy James: What are the means by which PBDEs can be addressed.
Jen</t>
    </r>
    <r>
      <rPr>
        <sz val="11"/>
        <rFont val="Calibri"/>
        <family val="2"/>
      </rPr>
      <t>ée Colton: target addressing PBDE sources in Snohomish</t>
    </r>
  </si>
  <si>
    <r>
      <t>Jen</t>
    </r>
    <r>
      <rPr>
        <sz val="11"/>
        <rFont val="Calibri"/>
        <family val="2"/>
      </rPr>
      <t>é</t>
    </r>
    <r>
      <rPr>
        <sz val="11"/>
        <rFont val="Calibri"/>
        <family val="2"/>
        <scheme val="minor"/>
      </rPr>
      <t>e: We have some info, could know more (next two as well)</t>
    </r>
  </si>
  <si>
    <r>
      <t>Jen</t>
    </r>
    <r>
      <rPr>
        <sz val="11"/>
        <rFont val="Calibri"/>
        <family val="2"/>
      </rPr>
      <t>ée Colton: we know the basics but would help to know more</t>
    </r>
  </si>
  <si>
    <r>
      <t>Will Hobbs: I feel like this is becoming pretty clear
Jen</t>
    </r>
    <r>
      <rPr>
        <sz val="11"/>
        <rFont val="Calibri"/>
        <family val="2"/>
      </rPr>
      <t>ée Colton: we know the basics but would help to know more;</t>
    </r>
  </si>
  <si>
    <r>
      <t>Jen</t>
    </r>
    <r>
      <rPr>
        <sz val="11"/>
        <rFont val="Calibri"/>
        <family val="2"/>
      </rPr>
      <t>é</t>
    </r>
    <r>
      <rPr>
        <sz val="11"/>
        <rFont val="Calibri"/>
        <family val="2"/>
        <scheme val="minor"/>
      </rPr>
      <t>e: We have data on this. What we don't know is the fate of those CECs and groundwater</t>
    </r>
  </si>
  <si>
    <r>
      <t>Jen</t>
    </r>
    <r>
      <rPr>
        <sz val="11"/>
        <rFont val="Calibri"/>
        <family val="2"/>
      </rPr>
      <t>é</t>
    </r>
    <r>
      <rPr>
        <sz val="11"/>
        <rFont val="Calibri"/>
        <family val="2"/>
        <scheme val="minor"/>
      </rPr>
      <t>e: We have biosolids, need to address. Louisa: Address CECs biosolid question before this question. Andy: Didn't like wording.
(Ranking of 1 from Louisa)</t>
    </r>
  </si>
  <si>
    <r>
      <t>Jen</t>
    </r>
    <r>
      <rPr>
        <sz val="11"/>
        <rFont val="Calibri"/>
        <family val="2"/>
      </rPr>
      <t>é</t>
    </r>
    <r>
      <rPr>
        <sz val="11"/>
        <rFont val="Calibri"/>
        <family val="2"/>
        <scheme val="minor"/>
      </rPr>
      <t>e: There is work being done. Andy: Maybe class as a priority?</t>
    </r>
  </si>
  <si>
    <r>
      <t>Andy James: priority but there is existing work that is going to at least somewhat address this.
Jen</t>
    </r>
    <r>
      <rPr>
        <sz val="11"/>
        <rFont val="Calibri"/>
        <family val="2"/>
      </rPr>
      <t>ée Colton: Happening now; keep funding</t>
    </r>
  </si>
  <si>
    <r>
      <t>Ani: We know generally, but there are questions about implementation and maintenance that are relevant for management. Next phase of research. Why is bioretention still not effective? Less about mechanisms, we already know about this
Sandie: What is the effectiveness of x, y, z to remove contaminants
Jen</t>
    </r>
    <r>
      <rPr>
        <sz val="11"/>
        <rFont val="Calibri"/>
        <family val="2"/>
      </rPr>
      <t>é</t>
    </r>
    <r>
      <rPr>
        <sz val="11"/>
        <rFont val="Calibri"/>
        <family val="2"/>
        <scheme val="minor"/>
      </rPr>
      <t>e: There is work being done. Andy: Maybe class as a priority?
Perhaps LL36 and LL37 aren't that different from each other</t>
    </r>
  </si>
  <si>
    <r>
      <t>Ani Jayakaran: effective but it’s the implmentation and consistency where the challenge lies
Will Hobbs: see below; important work but there seems to be a lot onging on this.
Jen</t>
    </r>
    <r>
      <rPr>
        <sz val="11"/>
        <rFont val="Calibri"/>
        <family val="2"/>
      </rPr>
      <t>ée Colton: Happening now; need more?</t>
    </r>
  </si>
  <si>
    <r>
      <t>Jen</t>
    </r>
    <r>
      <rPr>
        <sz val="11"/>
        <rFont val="Calibri"/>
        <family val="2"/>
      </rPr>
      <t>é</t>
    </r>
    <r>
      <rPr>
        <sz val="11"/>
        <rFont val="Calibri"/>
        <family val="2"/>
        <scheme val="minor"/>
      </rPr>
      <t>e: Connections to SIL</t>
    </r>
  </si>
  <si>
    <r>
      <t>Jen</t>
    </r>
    <r>
      <rPr>
        <sz val="11"/>
        <rFont val="Calibri"/>
        <family val="2"/>
      </rPr>
      <t>é</t>
    </r>
    <r>
      <rPr>
        <sz val="11"/>
        <rFont val="Calibri"/>
        <family val="2"/>
        <scheme val="minor"/>
      </rPr>
      <t>e: Not for legacy contaminants, but for CECs maybe a different story. Andy: Thinks that King County data is limited
Sandie: We need more information on CSOs, we need to know about CECs
Disagreement</t>
    </r>
  </si>
  <si>
    <r>
      <t>Jen</t>
    </r>
    <r>
      <rPr>
        <sz val="11"/>
        <rFont val="Calibri"/>
        <family val="2"/>
      </rPr>
      <t>ée Colton: seems likely they are all sources; maybe refine Q to prioritize plants based on loadings</t>
    </r>
  </si>
  <si>
    <r>
      <rPr>
        <strike/>
        <sz val="11"/>
        <rFont val="Calibri"/>
        <family val="2"/>
        <scheme val="minor"/>
      </rPr>
      <t>Majority fives</t>
    </r>
    <r>
      <rPr>
        <sz val="11"/>
        <rFont val="Calibri"/>
        <family val="2"/>
        <scheme val="minor"/>
      </rPr>
      <t xml:space="preserve"> Focus on LL40</t>
    </r>
  </si>
  <si>
    <r>
      <t>Dustin: EPA said Ecology didn't explain health impacts. So key question about regulation through TSCA. Would like more conversation
(Ranking of 1 from Ani, Louisa and Jen</t>
    </r>
    <r>
      <rPr>
        <sz val="11"/>
        <rFont val="Calibri"/>
        <family val="2"/>
      </rPr>
      <t>ée</t>
    </r>
    <r>
      <rPr>
        <sz val="8.8000000000000007"/>
        <rFont val="Calibri"/>
        <family val="2"/>
      </rPr>
      <t>)</t>
    </r>
  </si>
  <si>
    <t>In Progress? Less relevant to IS, overall consensus as low ranking</t>
  </si>
  <si>
    <r>
      <t>Andy: Small volume. Jen</t>
    </r>
    <r>
      <rPr>
        <sz val="11"/>
        <rFont val="Calibri"/>
        <family val="2"/>
      </rPr>
      <t>é</t>
    </r>
    <r>
      <rPr>
        <sz val="11"/>
        <rFont val="Calibri"/>
        <family val="2"/>
        <scheme val="minor"/>
      </rPr>
      <t>e: How are we defining grey water? Andy: Boat waste. Dustin: Doesn't think that things other than boat waste would be in same group</t>
    </r>
  </si>
  <si>
    <r>
      <t>Ani: Important to bring in other disciplines, so would understand if keep in. Jen</t>
    </r>
    <r>
      <rPr>
        <sz val="11"/>
        <rFont val="Calibri"/>
        <family val="2"/>
      </rPr>
      <t>é</t>
    </r>
    <r>
      <rPr>
        <sz val="11"/>
        <rFont val="Calibri"/>
        <family val="2"/>
        <scheme val="minor"/>
      </rPr>
      <t>e: Value in measuring this for policy reasons
(Ranking of 1 from Ani)</t>
    </r>
  </si>
  <si>
    <t>Identification number for reference (new numbering, different from Long-List ID).</t>
  </si>
  <si>
    <t>Sheet: ShortList_VitalSign</t>
  </si>
  <si>
    <t xml:space="preserve">Text of uncertainties, including edits made to uncertainties during screening process and additional light copy edits made in preparation for September 2024 prioritization workshop (these copy edits are described in "SLD edits" column). </t>
  </si>
  <si>
    <t xml:space="preserve">Other edits made to text of short-list uncertainties ("Uncertainty" column) in preparation for September 2024 prioritization workshop. </t>
  </si>
  <si>
    <t xml:space="preserve">Edits made to text of short-list uncertainties ("Uncertainty" column) in preparation for September 2024 prioritization workshop. </t>
  </si>
  <si>
    <t xml:space="preserve">On which of three Vital Sign posters each uncertainty would be displayed in the September 2024 prioritization workshop. </t>
  </si>
  <si>
    <t>Sheet: 2019TopPriorities</t>
  </si>
  <si>
    <t>Sheet: ShortList_6PPD-Q</t>
  </si>
  <si>
    <t>Uncertainty (all adapted from ITRC (2024))</t>
  </si>
  <si>
    <t xml:space="preserve">Text of 6PPD-Q short-list uncertainties, adapted by PSI from ITRC (2024). </t>
  </si>
  <si>
    <t xml:space="preserve">On which of two 6PPD-Q posters each uncertainty would be displayed in the September 2024 prioritization workshop. </t>
  </si>
  <si>
    <t xml:space="preserve">Broad categorization of 6PPD-Q uncertainties to aid organizing uncertainties by topic on September 2024 workshop posters. </t>
  </si>
  <si>
    <t>Sheet: ExpertList_Microplastics</t>
  </si>
  <si>
    <t xml:space="preserve">Uncertainties suggested by microplastics experts in August 2024 meeting. </t>
  </si>
  <si>
    <t xml:space="preserve">Whether uncertainty is a top 5 priority, based on the number of votes cast by microplastics experts in August 2024 meeting. </t>
  </si>
  <si>
    <t xml:space="preserve">Notes. </t>
  </si>
  <si>
    <t>Sheet: Research Agenda Vital Sign</t>
  </si>
  <si>
    <t>Identification number from catalog for reference. Any numbers in notes in this sheet refer to these uncertainty IDs.</t>
  </si>
  <si>
    <t>Priority level (top, high, medium, or low) assigned to uncertainties based on number of votes from September 2024 workshop (or, for uncertainties not on the short-list, based on small expert group screening feedback).</t>
  </si>
  <si>
    <t xml:space="preserve">The one specific strategy within the TIAL Implementation Strategy (Washington Department of Ecology, Stormwater Strategic Initiative, 2020) to which the uncertainty is most relevant (even if the uncertainty pertains to more than one strategy). </t>
  </si>
  <si>
    <t xml:space="preserve">Identification number from catalog for reference. Where multiple numbers are listed in a single cell, these numbers refer to the multiple catalog uncertainties which were combined to develop the single, final uncertainty. </t>
  </si>
  <si>
    <t>Sheet: Research Agenda 6PPD-Q</t>
  </si>
  <si>
    <r>
      <t>What are the most timely, feasible, and effective whole watersheds to restore, to reduce toxics impacts to both humans and aquatic life?</t>
    </r>
    <r>
      <rPr>
        <strike/>
        <sz val="11"/>
        <rFont val="Calibri"/>
        <family val="2"/>
        <scheme val="minor"/>
      </rPr>
      <t xml:space="preserve"> </t>
    </r>
  </si>
  <si>
    <t>Priority level (top, high, medium, or low) assigned to uncertainties based on number of votes from September 2024 workshop.</t>
  </si>
  <si>
    <t>Indication of what information was used to assign priority levels.</t>
  </si>
  <si>
    <t>Specific document or other source from which the uncertainty was originally identified.</t>
  </si>
  <si>
    <t>Sheet: Research Agenda Microplastics</t>
  </si>
  <si>
    <t>Final text of uncertainties in the 6PPD-Q research agenda, following any edits based on feedback from September 2024 workshop participants.</t>
  </si>
  <si>
    <t>Final text of uncertainties in the microplastics research agenda.</t>
  </si>
  <si>
    <t>Source of Uncertainty (and Prioritization)</t>
  </si>
  <si>
    <t>Indication of what source was used to identify uncertainty and assign priority level.</t>
  </si>
  <si>
    <r>
      <t>To what extent does PFAS</t>
    </r>
    <r>
      <rPr>
        <b/>
        <sz val="11"/>
        <rFont val="Calibri"/>
        <family val="2"/>
        <scheme val="minor"/>
      </rPr>
      <t xml:space="preserve"> </t>
    </r>
    <r>
      <rPr>
        <sz val="11"/>
        <rFont val="Calibri"/>
        <family val="2"/>
        <scheme val="minor"/>
      </rPr>
      <t>connect/bind to microplastics?</t>
    </r>
  </si>
  <si>
    <t>Sheet: Other Uncertainties</t>
  </si>
  <si>
    <t xml:space="preserve">For which topical list (Vital Sign, 6PPD-Q, or microplastics) the uncertainty was suggested. </t>
  </si>
  <si>
    <t xml:space="preserve">Uncertainty suggested at September 2024 workshop. </t>
  </si>
  <si>
    <t xml:space="preserve">Explanation for why uncertainty is not included in topical research agenda. </t>
  </si>
  <si>
    <t xml:space="preserve">Total votes cast on uncertainty in September 2024 workshop. </t>
  </si>
  <si>
    <t xml:space="preserve">Total votes cast on uncertainty in August 2024 meeting with microplastics experts. </t>
  </si>
  <si>
    <t xml:space="preserve">Votes cast on uncertainty by microplastics experts in August 2024 meeting. </t>
  </si>
  <si>
    <t>Average of expert rankings for each uncertainty.</t>
  </si>
  <si>
    <t>Rank average</t>
  </si>
  <si>
    <t>Prioritization workshop participants (September 2024) noted that this uncertainty has been answered (citing a UW research study, presumably James et al. (2023)), suggested noting the need to conduct ongoing work to update prioritization, and suggested prioritizing PFAS (particularly AFFF compounds). PSI will soon summarize the UW research study (James et al., 2023) and others (and how they address the uncertainty) in a Research Brief accessible via the GUM.</t>
  </si>
  <si>
    <t xml:space="preserve">Prioritization workshop participants (September 2024) suggested using effects-based monitoring and expertise from modelers to answer this uncertainty, and suggested studying humans. Humans are not added to the uncertainty text because uncertainties should be focused on the TIAL IS which addresses human health exclusively via consumption of aquatic life. Participants expressed that this uncertainty is more unknown for non-fish species. Participants also suggested possible connections with uncertainties TIF 92 and TIF 62. </t>
  </si>
  <si>
    <t>No priority</t>
  </si>
  <si>
    <t xml:space="preserve">Priority level (top, high, medium, low, or no priority) assigned to uncertainties based on number of votes from microplastics experts in August 2024 meeting. </t>
  </si>
  <si>
    <t>Summary of feedback from September 2024 workshop participants. Feedback that was addressed directly by editing uncertainties is not included in summary. 
TIAL IS = Toxics in Aquatic Life Implementation Strategy</t>
  </si>
  <si>
    <t>Summary of feedback from September 2024 workshop participants and/or small expert group (from screening step). Feedback that was addressed directly by editing uncertainties is not included in summary. 
TIAL IS = Toxics in Aquatic Life Implementation Strategy</t>
  </si>
  <si>
    <t>Summary of feedback from September 2024 workshop participants.
TIAL IS = Toxics in Aquatic Life Implementation Strategy</t>
  </si>
  <si>
    <t>McIntyre et al. (2022) (in Environmental Assessment Program and Water Quality Program (2022)); Northwest Indian Fisheries Commission (2019); Pacific Northwest Aquatic Monitoring Partnership (2023); Puget Sound Federal Task Force (2022)</t>
  </si>
  <si>
    <t>Stormwater Strategic Initiative (2021d): Outputs from break-out room session on 2/26/2021 to brainstorm additional red flags. Break-out group 6 raised this point alongside other topics.</t>
  </si>
  <si>
    <t>Stormwater Strategic Initiative (2021d): Outputs from break-out room session on 2/26/2021 to brainstorm additional red flags. Break-out group 2 talked about a variety of contaminants and aspects of toxics issue and raised this point.</t>
  </si>
  <si>
    <t>Stormwater Strategic Initiative (2021d): Outputs from break-out room session on 2/26/2021 to brainstorm additional red flags. Break-out group 1 talked about CECs and raised this point.</t>
  </si>
  <si>
    <t>Stormwater Strategic Initiative (2021d): Outputs from break-out room session on 2/26/2021 to brainstorm additional red flags. Break-out group 7 raised this point.</t>
  </si>
  <si>
    <t>Stormwater Strategic Initiative (2021d): Laurie Valeriano’s answer: No, because it costs a lot</t>
  </si>
  <si>
    <t>“What can regulators do to reduce sources of PFASs to drinking water?” (Stormwater Strategic Initiative, 2021d, p. 2)</t>
  </si>
  <si>
    <t>In response, Rob Bilott provided some recommendations (Stormwater Strategic Initiative, 2021d)</t>
  </si>
  <si>
    <t>2021 Toxics Workshops: Participant question asked in 2/26/2021 workshop (Rob Bilott session)
See Toxics Day 2 Notes: https://pspwa.app.box.com/s/m4ww5rzli8fdl4u10dwb0p3rrfi05p20/file/900070790008 (Stormwater Strategic Initiative, 2021d)</t>
  </si>
  <si>
    <t>“Are dioxins and furans still on this list?” (Stormwater Strategic Initiative, 2021d, p. 4)</t>
  </si>
  <si>
    <t>I believe referring to “Puget Sound Contaminants of Concern” list that Derek Day included in presentation (Day, 2021). Derek response: “Something we did not address previously, but we could address we just didn’t have the data" (Stormwater Strategic Initiative, 2021d, p. 4)</t>
  </si>
  <si>
    <t>2021 Toxics Workshops: Participant question asked in 2/26/2021 workshop (Derek Day “Recap, Strategy” talk (Stormwater Strategic Initiative, 2021d, p. 3)).
See Toxics Day 2 Notes: https://pspwa.app.box.com/s/m4ww5rzli8fdl4u10dwb0p3rrfi05p20/file/900070790008 (Stormwater Strategic Initiative, 2021d)</t>
  </si>
  <si>
    <t>“Identify CECs” (Stormwater Strategic Initiative, 2021d, p. 9)</t>
  </si>
  <si>
    <t>2021 Toxics Workshops: Outputs from break-out room session on 2/26/2021 to brainstorm additional red flags.
See Toxics Day 2 Notes: https://pspwa.app.box.com/s/m4ww5rzli8fdl4u10dwb0p3rrfi05p20/file/900070790008 (Stormwater Strategic Initiative, 2021d)</t>
  </si>
  <si>
    <t>“Dive more into what CECs and are there categories?” (Stormwater Strategic Initiative, 2021d, p. 9)</t>
  </si>
  <si>
    <t xml:space="preserve">“Contaminants in recycled products, reactive compounds, breakdown compounds”
·         “A lot of chemicals are going out there, but what chemicals are resulting as a breakdown of these chemicals” (Stormwater Strategic Initiative, 2021d, p. 9) </t>
  </si>
  <si>
    <t xml:space="preserve">“Not enough time, PCBs and PBDEs in chinook but what about the rest of the food web, other bioaccumulative compounds (mercury), distribution of contaminants” (Stormwater Strategic Initiative, 2021d, p. 10) </t>
  </si>
  <si>
    <t>“are there any plans to do another body burden study - and with people of color?” (Stormwater Strategic Initiative, 2021d, p. 7)</t>
  </si>
  <si>
    <t>2021 Toxics Workshops: Participant question asked in 2/26/2021 workshop (Lauren Valeriano talk) (Stormwater Strategic Initiative, 2021d)</t>
  </si>
  <si>
    <t>See Toxics Day 2 Notes (Stormwater Strategic Initiative, 2021d)</t>
  </si>
  <si>
    <t>“What’s your take on the possibilities getting data similar to ENHANS (?) dataset that test for a whole range of metals in humans? WA has the tracking network but it sounds limited due to funding” (Stormwater Strategic Initiative, 2021d, p. 7)</t>
  </si>
  <si>
    <t>Laurie Valeriano replied with some commentary on the value of different specific datasets on this (Stormwater Strategic Initiative, 2021d)</t>
  </si>
  <si>
    <t xml:space="preserve">“What are the limitations to regulation nationwide?” (Stormwater Strategic Initiative, 2021d, p. 2) </t>
  </si>
  <si>
    <t>Rob Bilott described some of the limitations in response (Stormwater Strategic Initiative, 2021d)</t>
  </si>
  <si>
    <t>2021 Toxics Workshops: Participant question asked in 2/26/2021 workshop (Rob Bilott session) (Stormwater Strategic Initiative, 2021d)</t>
  </si>
  <si>
    <t xml:space="preserve">What are the effects of bioaccumulative compounds on other species (in addition to indicator species)?
What is the "distribution of contaminants"? (Stormwater Strategic Initiative, 2021d, p. 10) </t>
  </si>
  <si>
    <t>I believe referring to “Puget Sound Contaminants of Concern” list that Derek Day included in presentation (Day, 2021; Hart Crowser, Inc. et al., 2007; Ruckelshaus et al., 2010). Derek response: “Something we did not address previously, but we could address we just didn’t have the data" (Stormwater Strategic Initiative, 2021d, p. 4)</t>
  </si>
  <si>
    <t>“What can regulators do to reduce sources of PFASs to" ground water? (Stormwater Strategic Initiative, 2021d, p. 2)</t>
  </si>
  <si>
    <t>2021 Stormwater SIL Toxics Workshops (Stormwater Strategic Initiative, 2021d)</t>
  </si>
  <si>
    <t xml:space="preserve">What are the effects of bioaccumulative compounds on other species (in addition to indicator species)? What is the "distribution of contaminants"? (Stormwater Strategic Initiative, 2021d, p. 10) </t>
  </si>
  <si>
    <t>“Didn’t get a strong sense that we are as diligent about loading estimates as we could be” (Stormwater Strategic Initiative, 2021c, p. 15)</t>
  </si>
  <si>
    <t>Summarizing the talks given on 2/5/2024 (Stormwater Strategic Initiative, 2021c).</t>
  </si>
  <si>
    <t>2021 Toxics Workshops: Tracy Collier closing talk, see Workshop 1 Notes (Stormwater Strategic Initiative, 2021c)</t>
  </si>
  <si>
    <t>“Higher PBDEs in natural fish are likely due to longer residence time of natural fish in the system, or they could be using different habitats” (Stormwater Strategic Initiative, 2021c, p. 9)</t>
  </si>
  <si>
    <t>Related to results of research on PBDE concentrations in juvenile Chinook in Snohomish River (compared between hatchery and non-hatchery fish) (Stormwater Strategic Initiative, 2021c)</t>
  </si>
  <si>
    <t>2021 Toxics Workshops: Sandie O’Neill talk on PBDEs in Snohomish River, see Workshop 1 Notes (Stormwater Strategic Initiative, 2021c)</t>
  </si>
  <si>
    <t>“Pesticides/neonics – in general pesticides may not be receiving as much attention” (Stormwater Strategic Initiative, 2021c, p. 15)</t>
  </si>
  <si>
    <t>Summarizing the talks given on 2/5/2021 (Stormwater Strategic Initiative, 2021c).</t>
  </si>
  <si>
    <t>“How do human health cutoffs consider high consumption populations like Native Americans?” (Stormwater Strategic Initiative, 2021c, p. 5)</t>
  </si>
  <si>
    <t>Respondent described DOH amounts that are incorporated into “threshold”, but acknowledged that respondent doesn’t “know whether tribes consider those to be protective” (Stormwater Strategic Initiative, 2021c, p. 5)</t>
  </si>
  <si>
    <t>2021 Toxics Workshops: Participant question in Synthesis Talks segment: See Workshop 1 Notes (Stormwater Strategic Initiative, 2021c)</t>
  </si>
  <si>
    <t>Based on comparison of chemical leachates from microplastics between those released in the field environment and those that were not (Stormwater Strategic Initiative, 2021c)</t>
  </si>
  <si>
    <t>2021 Toxics Workshops: Finding/research need identified by Ruth Sofield in microplastics talk: See Workshop 1 Notes (Stormwater Strategic Initiative, 2021c)</t>
  </si>
  <si>
    <t>Stormwater Strategic Initiative (2021b): Jim West’s answer: Cited West et al. (2017) for data on herring and sole. In answer, further describes their explanation for the observed data</t>
  </si>
  <si>
    <t>Stormwater Strategic Initiative (2021b): In Jim West’s answer he cites Osterberg and Pelletier (2015) for sources on the basin scale (other than for PCPs). Jim says consensus is wastewater as source for PCPs</t>
  </si>
  <si>
    <t>Stormwater Strategic Initiative (2021b): Sandie O’Neill’s answer: No, cited another paper (Sloan et al., 2010) that has studied this. Discussed future planned work.</t>
  </si>
  <si>
    <t>Stormwater Strategic Initiative (2021b): Sandie O’Neill’s answer: Mentioned a couple of researchers they had asked about this. Seemed interested in the research question.</t>
  </si>
  <si>
    <t xml:space="preserve">Stormwater Strategic Initiative (2021b): Jim West’s answer: They try to address source. Cited a paper that linked contaminated fish embryos to piling source (West et al., 2019). Identified challenge of identifying specific site chemically. Also cited WDFW report from 2017 about mussel monitoring (Lanksbury et al., 2017) (linked): https://wdfw.wa.gov/sites/default/files/publications/01925/wdfw01925.pdf  </t>
  </si>
  <si>
    <t xml:space="preserve">Stormwater Strategic Initiative (2021b): In reference to the neonicotinoid research work. Respondent doesn’t know. </t>
  </si>
  <si>
    <t xml:space="preserve">Stormwater Strategic Initiative (2021b): In reference to the neonicotinoid research work. Respondent guessed at an answer of what they would find. </t>
  </si>
  <si>
    <t xml:space="preserve">Stormwater Strategic Initiative (2021b): Respondent mentioned some data from National Health and Nutrition Examination Survey and from Washington specifically </t>
  </si>
  <si>
    <t>Stormwater Strategic Initiative (2021b): In reference to the phthalates research. Heather Trim’s answer: Don’t know, will study</t>
  </si>
  <si>
    <t>Stormwater Strategic Initiative (2021b): In reference to the phthalates research. Heather Trim’s answer: Liked this suggestion</t>
  </si>
  <si>
    <t>Stormwater Strategic Initiative (2021b): Respondent answer referenced Sandie O’Neill’s work (provided link to presentation) and also mentioned high amount of data about WWTP concentrations of “trace organic contaminants” (p. 8) but did not cite any specific work on this</t>
  </si>
  <si>
    <t>Stormwater Strategic Initiative (2021b): Respondent asked for clarification on definition of grey water. Mentions ongoing work to figure out how to measure boat waste</t>
  </si>
  <si>
    <t>Stormwater Strategic Initiative (2021b): Referring to the King County CEC work. No response to this comment.</t>
  </si>
  <si>
    <t>Stormwater Strategic Initiative (2021b): Ruth Sofield and others answered by sharing some work in this area. Specifically mentioned WWU work by Jennifer Hahn which has not been published and is engaging with Tribes prior to publication. Also specifically mentioned reports by DNR (Jeff Gaeckle) on eelgrass toxics (https://www.dnr.wa.gov/programs-and-services/aquatics/aquatic-science/nearshore-habitat-eelgrass-stressor-response-project)</t>
  </si>
  <si>
    <t>Stormwater Strategic Initiative (2021b): Respondent said there is data on “turnover rates for the various Puget Sound basins” (p. 9). Answered second question in two ways, depending on what was meant: New chemicals can be identified using “non-targeted analysis” (p. 9); newly sourced contaminants in the water will depend on half-life</t>
  </si>
  <si>
    <t>Stormwater Strategic Initiative (2021b): Answer: Depends on species (taxa)</t>
  </si>
  <si>
    <t>Stormwater Strategic Initiative (2021b): Respondent said fillets could be used, but currently concentrations in fish aren’t expected to be of concern for humans</t>
  </si>
  <si>
    <t>Stormwater Strategic Initiative (2021b): Answer: CECs not measured right now (wastewater pathway). May revisit</t>
  </si>
  <si>
    <t>Stormwater Strategic Initiative (2021b): Respondent mentioned King County data, cited Lubliner B et al. (2010), and said this topic would be suitable for a workshop</t>
  </si>
  <si>
    <t>Stormwater Strategic Initiative (2021b): Respondent answer linked to information about federal management</t>
  </si>
  <si>
    <t>Stormwater Strategic Initiative (2021b): Respondent didn’t know answer</t>
  </si>
  <si>
    <t>Stormwater Strategic Initiative (2021b): Jim West’s answer: Doing some of this already, but this would be good to do</t>
  </si>
  <si>
    <t xml:space="preserve">Stormwater Strategic Initiative (2021b): Keith Seiders’ answer: Described how this could happen; recommended Ecology department to contact. </t>
  </si>
  <si>
    <t>Stormwater Strategic Initiative (2021b): Respondent doesn’t think so (DOH)</t>
  </si>
  <si>
    <t>Stormwater Strategic Initiative (2021b): Respondent’s answer (in short summary): They don’t know</t>
  </si>
  <si>
    <t>Stormwater Strategic Initiative (2021b): Respondent referred asker to talk later today and gave brief answer: 6PPDQ</t>
  </si>
  <si>
    <t>Stormwater Strategic Initiative (2021b): Ed Kolodziej’s answer: Possible but do not know what is in bike tires because proprietary information</t>
  </si>
  <si>
    <t>Stormwater Strategic Initiative (2021b): Ed Kolodziej’s answer: Perhaps but don’t know for sure</t>
  </si>
  <si>
    <t xml:space="preserve">Stormwater Strategic Initiative (2021b): Jen McIntyre’s answer: Interested to know; expect there to be impacts </t>
  </si>
  <si>
    <t>Stormwater Strategic Initiative (2021b): Ed Kolodziej’s answer: Do not know. This would be important to know.
Stormwater Strategic Initiative (2021b): Jen McIntyre’s answer: Shared research on this on zebrafish embryos</t>
  </si>
  <si>
    <t>Stormwater Strategic Initiative (2021b): Ed Kolodziej’s answer: Would guess similar effect
Stormwater Strategic Initiative (2021b): Jen McIntyre’s answer: Have not seen this effect differ between the two</t>
  </si>
  <si>
    <t>Stormwater Strategic Initiative (2021b): Ed Kolodziej’s answer: There are options described in papers, but no idea about tire industry. Limited chemical information generally due to it being proprietary</t>
  </si>
  <si>
    <t>Stormwater Strategic Initiative (2021b): Jen McIntyre’s answer: There is collaborative work in progress</t>
  </si>
  <si>
    <t>“Do you have thoughts on why PCBs in sole tissue would be increasing over time?” (Stormwater Strategic Initiative, 2021b, p. 2)</t>
  </si>
  <si>
    <t>2021 Toxics Workshops: Participant question asked in February 5, 2021 Q&amp;A (session on “Toxics in Puget Sound Synthesis” (p. 1)) (Stormwater Strategic Initiative, 2021b)</t>
  </si>
  <si>
    <t>“Is cleanup of the Lower Duwamish Waterway Superfund Site causing resuspension of PCBs and making things worse in Puget Sound? Or is ultimate cleanup of the Superfund Site the right way to go even if resuspension is occurring now?” (Stormwater Strategic Initiative, 2021b, p. 6)</t>
  </si>
  <si>
    <t xml:space="preserve">Jim West’s answer: Was able to provide some information on this. Specifically mentioned LDWG data on [PCB] related to clean up efforts (Stormwater Strategic Initiative, 2021b) </t>
  </si>
  <si>
    <t>“Did I miss the data congener presentation? while the PCB data was below levels of concern, what about the congener data? What about the lower Duwamish?” (Stormwater Strategic Initiative, 2021b, p. 13)</t>
  </si>
  <si>
    <t xml:space="preserve">Respondent answered by citing Senter et al. (2019) USGS report (Stormwater Strategic Initiative, 2021b) </t>
  </si>
  <si>
    <t>2021 Toxics Workshops: Participant question asked in February 5, 2021 Q&amp;A (session on “Duwamish Groundwater Monitoring” (p. 13)) (Stormwater Strategic Initiative, 2021b)</t>
  </si>
  <si>
    <t>“It would be interesting to know the dominant means by which these toxics enter the Sound (e.g., runoff/CSOs vs. post-processing sewage out falls)” (Stormwater Strategic Initiative, 2021b, p. 1)</t>
  </si>
  <si>
    <t>“Could it be diet from hatchery food verses natural forage for Hatch v. "Natural” aka wild?” (Stormwater Strategic Initiative, 2021b, p. 13)</t>
  </si>
  <si>
    <t>Respondent answered by citing their paper (link doesn’t quite work, so I think they are referring to O'Neill et al. (2020)) and another research project (Jay Davis USFWS) and describes some research that has addressed this, although it sounds like there could be variability (Stormwater Strategic Initiative, 2021b)</t>
  </si>
  <si>
    <t>2021 Toxics Workshops: Participant question asked in February 5, 2021 Q&amp;A (session on “PBDEs in Juvenile Chinook” (p. 13)) (Stormwater Strategic Initiative, 2021b)</t>
  </si>
  <si>
    <t>“Did you get stomach contents to look at a different prey vs. residence time?" (Stormwater Strategic Initiative, 2021b, p. 13)</t>
  </si>
  <si>
    <t>“Have you also looked at PBDE congener profiles in these fish compared to Ecology study with WWTP effluent PDBE data?” (Stormwater Strategic Initiative, 2021b, p. 13)</t>
  </si>
  <si>
    <t>The answer to this seems to be cut off and incomplete (Stormwater Strategic Initiative, 2021b)</t>
  </si>
  <si>
    <t>“do you know what proportion of juvenile outmigrant Chinook are going out to the Sound via the Lower Mainstem vs the Distributary Channels?” (Stormwater Strategic Initiative, 2021b, p. 14)</t>
  </si>
  <si>
    <t>“On PAH, are there plans to break this down to greater categories to determine sources (gas coal)? i.e., high values in Elliot Bay- are they from gasoline or from historic contribution-lignite hydraulically washed into bay during regrade 19th c collapse of OIC coal dock etc. will influence source control approaches” (Stormwater Strategic Initiative, 2021b, p. 2)</t>
  </si>
  <si>
    <t>“Do you see the PAH levels decreasing over time in areas such as Elliott Bay and Eagle Harbor as you see a decreasing pattern for the English sole liver disease? Are the PAH levels correlating to this disease decreasing pattern?” (Stormwater Strategic Initiative, 2021b, p. 3)</t>
  </si>
  <si>
    <t xml:space="preserve">Jim West’s answer: Thinks this is answered in “the bile FACs data” which as of this presentation was not published yet (Stormwater Strategic Initiative, 2021b, p. 3).  </t>
  </si>
  <si>
    <t>2021 Toxics Workshops: Participant question asked in February 5, 2021 Q&amp;A (session on “Toxics in Puget Sound Synthesis” (p. 1)) (Stormwater Strategic Initiative, 2021b, p. 3)</t>
  </si>
  <si>
    <t>“Puget Sound's water circulation keeps toxics within the system for several years. Is there a chemical reaction and/or mixing of these chemicals that produce more acute toxics? Is there a monitoring program addressing this issue?” (Stormwater Strategic Initiative, 2021b, p. 3)</t>
  </si>
  <si>
    <t>Stormwater Strategic Initiative (2021b): Answer: No monitoring, but working on Salish Sea Model (UW Tacoma collaboration). Also using “"non-targeted" analytical approaches” so could identify other chemicals (UW Tacoma collaboration) (Stormwater Strategic Initiative, 2021b, p. 4)</t>
  </si>
  <si>
    <t>“Are neonicotinoids frequently applied with adjuvants? Do you monitor and/or evaluate mixture effects of these pesticides with adjuvant chemicals?” (Stormwater Strategic Initiative, 2021b, p. 17)</t>
  </si>
  <si>
    <t>2021 Toxics Workshops: Participant question asked in February 5, 2021 Q&amp;A (session on "new studies" (p. 17)) (Stormwater Strategic Initiative, 2021b)</t>
  </si>
  <si>
    <t>“As LC50 values for Daphnia are considerably higher for imidacloprid than other aquatic inverts (e.g., Ephemeroptera) how would this potentially impact the interpretation of your results of mixture impacts on mortality and reproduction?” (Stormwater Strategic Initiative, 2021b, p. 17)</t>
  </si>
  <si>
    <t>“Are PFAS or related contaminants being found in Puget Sound?” (Stormwater Strategic Initiative, 2021b, p. 6)</t>
  </si>
  <si>
    <t>Stormwater Strategic Initiative (2021b): Jim West and Sandie O’Neill answered with some resources for data on this. Specifically, they cited the PFAS Chemical Action Plan by Ecology (provided a link) (Washington State Department of Ecology, 2021), specifically “Appendix 5, Section 5.1.9. Note that there is an error – Figure 38 is for Pacific herring, juvenile Chinook” (Stormwater Strategic Initiative, 2021b, p. 6).</t>
  </si>
  <si>
    <t>“Why don’t we look harder at pesticides? Their long residence time in our environments water solubility and the impact of overuse especially for noxious weeds prevention need problem solving desperately” (Stormwater Strategic Initiative, 2021b, p. 19)</t>
  </si>
  <si>
    <t>2021 Toxics Workshops: Participant question asked in February 5, 2021 Q&amp;A (session on “Closing General” (p. 19)) (Stormwater Strategic Initiative, 2021b)</t>
  </si>
  <si>
    <t>“aren't there phthalates in the artificial ""grass"" of play fields?” (Stormwater Strategic Initiative, 2021b, p. 17)</t>
  </si>
  <si>
    <t>“Have you considered testing plastic dumpster lids?” (Stormwater Strategic Initiative, 2021b, p. 18)</t>
  </si>
  <si>
    <t>“Have you been able to identify any specific treatment plants as a source and if so, have you notified the City/County and Ecology who funds upgrades and repairs to these treatment plants?” (Stormwater Strategic Initiative, 2021b, p. 8)</t>
  </si>
  <si>
    <t>2021 Toxics Workshops: Participant question asked in February 5, 2021 Q&amp;A (session on CECs) (Stormwater Strategic Initiative, 2021b)</t>
  </si>
  <si>
    <t>“What do you believe is the real contribution of these toxics from discharge of grey water?” (Stormwater Strategic Initiative, 2021b, p. 8)</t>
  </si>
  <si>
    <t>“Harbor Island would be the priority site IMOVal” (Stormwater Strategic Initiative, 2021b, p. 17)</t>
  </si>
  <si>
    <t>“I am curious if there has been any research locally (Puget Sound) relating to bioaccumulation of CEC etc. in nearshore aquatic vegetation? If so and accumulation has been identified has anyone attempted to focus on these prevalent (and sessile) organisms and if increases are noticed near WWTP outfalls etc.? If not, can we? :-)” (Stormwater Strategic Initiative, 2021b, p. 8)</t>
  </si>
  <si>
    <t xml:space="preserve">“Jim Meador: How long it takes to replenish sea water in Puget Sound? It seems that the bathymetry and water circulation patterns are making concentrations of CECs a real nightmare. How do we monitor/identify "new" CECs from old ones?” (Stormwater Strategic Initiative, 2021b, p. 9) </t>
  </si>
  <si>
    <t>“Is fish Cmax consistent in zooplankton?” (Stormwater Strategic Initiative, 2021b, p. 9)</t>
  </si>
  <si>
    <t>“Is there any work to sample only the “fish fillet” to get an idea of what concentrations are likely to affect people who consume local fish?” (Stormwater Strategic Initiative, 2021b, p. 10)</t>
  </si>
  <si>
    <t>“Question for SAM, will WQ conventionals include CEC which can impact chemical toxicity in freshwater systems?” (Stormwater Strategic Initiative, 2021b, p. 11)</t>
  </si>
  <si>
    <t>2021 Toxics Workshops: Participant question asked in February 5, 2021 Q&amp;A (session on Stormwater Action Monitoring) (Stormwater Strategic Initiative, 2021b)</t>
  </si>
  <si>
    <t xml:space="preserve">“The issue in some cases is having toxicity metrics for emerging chemicals so that quantitative risk assessments can be done” (Stormwater Strategic Initiative, 2021b, p. 18) </t>
  </si>
  <si>
    <t>2021 Toxics Workshops: Participant question asked in February 5, 2021 Q&amp;A (session on “Public Health” (p. 18)) (Stormwater Strategic Initiative, 2021b)</t>
  </si>
  <si>
    <t>“How well does advanced WWTP treatment remove various CECs? Some sorb to solids but in general how well does tertiary/advanced treatment remove CECs from effluent? How well does bioinfiltration sand/compost treatment remove CECs in general?” (Stormwater Strategic Initiative, 2021b, p. 7)</t>
  </si>
  <si>
    <t>“What kind of management options may be considered?” [regarding CECs] (Stormwater Strategic Initiative, 2021b, p. 7)</t>
  </si>
  <si>
    <t xml:space="preserve">“Lots of folks have looked at human "workplace wellness" programs and clean diets that are showing significant decrease in Rx use. Is anyone considering how much "human wellness" it might take to have a meaningful impact through wastewater and the food web?” (Stormwater Strategic Initiative, 2021b, p. 9) </t>
  </si>
  <si>
    <t xml:space="preserve">“What potential might there be to expand biological monitoring efforts to include commercial shellfish growers or waterfront homeowners with shellfish gardens? I'm thinking along the lines of public-private partnerships or citizen science efforts that could increase the number of locations where monitoring data is collected” (Stormwater Strategic Initiative, 2021b, p. 4) </t>
  </si>
  <si>
    <t>“How does the WA Ecology track TMDL implementation? I'm curious how TMDL implementation, not TMDL development and publication, is connected to the Fish Tissue Monitoring Program” (Stormwater Strategic Initiative, 2021b, p. 11)</t>
  </si>
  <si>
    <t>Stormwater Strategic Initiative (2021b): Answer: No really comprehensive tracking by Ecology. “Coincidental” relationship between TMDL and monitoring program (Stormwater Strategic Initiative, 2021b, pp. 11-12).</t>
  </si>
  <si>
    <t>2021 Toxics Workshops: Participant question asked in February 5, 2021 Q&amp;A (session on “Freshwater Fish Contaminant Monitoring” (p. 11)) (Stormwater Strategic Initiative, 2021b)</t>
  </si>
  <si>
    <t xml:space="preserve">“Some of the newly added impairments are from sampling results for samples taken 20 to 30 years ago, we are bought in to quarterly sampling for these impairments even though our sampling never even detects them. How will these old ones ever go away?” (Stormwater Strategic Initiative, 2021b, p. 12) </t>
  </si>
  <si>
    <t xml:space="preserve">“Do you monitor the materials used to build the built environment?” (Stormwater Strategic Initiative, 2021b, p. 18) </t>
  </si>
  <si>
    <t>In February 5, 2021 Q&amp;A document (Stormwater Strategic Initiative, 2021b, p. 4), Jim West answered by in part saying: “We agree there is uncertainty about whether this rate protects high fish consuming populations in Puget Sound, especially if heritage rates for indigenous people are considered.”</t>
  </si>
  <si>
    <t>See also February 5, 2021 Q&amp;A (Stormwater Strategic Initiative, 2021b)</t>
  </si>
  <si>
    <t xml:space="preserve">“How does the Washington Tracking Network (WTN) consider lifestyle choices and genetics when it develops Health Disparity Indices?” (Stormwater Strategic Initiative, 2021b, p. 18) </t>
  </si>
  <si>
    <t>Respondent provided an answer to this, also referred person to the source (Stormwater Strategic Initiative, 2021b)</t>
  </si>
  <si>
    <t>“Is there any correlation to pollutant levels in stormwater based on air sources? I'd also be interested in GSI solutions that are engineered to target both air quality and water quality” (Stormwater Strategic Initiative, 2021b, p. 16)</t>
  </si>
  <si>
    <t>Respondent said they would try to find answer (Stormwater Strategic Initiative, 2021b)</t>
  </si>
  <si>
    <t>2021 Toxics Workshops: Participant question asked in February 5, 2021 Q&amp;A (session on “Air Quality” (p. 16)) (Stormwater Strategic Initiative, 2021b)</t>
  </si>
  <si>
    <t>“We are working on HB 1057 to provide help in alerting public about toxins in the air. We would like to learn how air pollution affects the water and salmon” (Stormwater Strategic Initiative, 2021b, p. 16)</t>
  </si>
  <si>
    <t>Answer was just an email address (Stormwater Strategic Initiative, 2021b)</t>
  </si>
  <si>
    <t>“What could be the sources that Formaldehyde and acetaldehyde found in the 6th and Jackson area?” (Stormwater Strategic Initiative, 2021b, p. 16)</t>
  </si>
  <si>
    <t xml:space="preserve">“Is pre-spawn Coho mortality caused by a chemical in tires or fibers from tires?” (Stormwater Strategic Initiative, 2021b, p. 11) </t>
  </si>
  <si>
    <t>2021 Toxics Workshops: Participant question asked in February 5, 2021 Q&amp;A (session on microplastics) (Stormwater Strategic Initiative, 2021b)</t>
  </si>
  <si>
    <t>“I know bicycle tires are not the same as car tires but would you think that bicycle tires could also include this chemical?” (Stormwater Strategic Initiative, 2021b, p. 15)</t>
  </si>
  <si>
    <t>2021 Toxics Workshops: Participant question asked in February 5, 2021 Q&amp;A (session on “Tires Kill Coho” (p. 14)) (Stormwater Strategic Initiative, 2021b)</t>
  </si>
  <si>
    <t>“Would drainage from crumb rubber soccer fields generate this?” (Stormwater Strategic Initiative, 2021b, p. 15)</t>
  </si>
  <si>
    <t>“what are your thoughts on tire crumbles on soccer play fields and the impacts on both the health of the kids playing on those fields and the crumbles that get into the surrounding creeks?” (Stormwater Strategic Initiative, 2021b, p. 14)</t>
  </si>
  <si>
    <t>“Is 6PPD also used in commercial roofing or asphalt roof tiles?” (Stormwater Strategic Initiative, 2021b, p. 15)</t>
  </si>
  <si>
    <t>2021 Toxics Workshops: Research need identified by Jen McIntyre when asked by participant for “next research questions” in February 5, 2021 Q&amp;A (session on “Tires Kill Coho” (p. 14)) (Stormwater Strategic Initiative, 2021b, p. 15)</t>
  </si>
  <si>
    <t>Respondent said they don’t know yet (Stormwater Strategic Initiative, 2021b)</t>
  </si>
  <si>
    <t>Respondent said they have results for compared mortality among species, but they don’t yet know why these results have been demonstrated (Stormwater Strategic Initiative, 2021b)</t>
  </si>
  <si>
    <t>Respondent said they were interested in ideas for this (Stormwater Strategic Initiative, 2021b)</t>
  </si>
  <si>
    <t>Respondent said this is what they suspect and they want to study this (Stormwater Strategic Initiative, 2021b).</t>
  </si>
  <si>
    <t>2021 Toxics Workshops: Research need identified by Ed Kolodziej when asked by participant for “next research questions” in February 5, 2021 Q&amp;A (session on “Tires Kill Coho” (p. 14)) (Stormwater Strategic Initiative, 2021b, p. 15)</t>
  </si>
  <si>
    <t>Respondent cited one study on this topic (Davidson &amp; Dudas, 2016) but acknowledged the need for more studies (Stormwater Strategic Initiative, 2021b)</t>
  </si>
  <si>
    <t xml:space="preserve">Respondent said they weren’t sure if this had been studied, then summarized their knowledge of the evidence (Stormwater Strategic Initiative, 2021b).  </t>
  </si>
  <si>
    <t>Stormwater Strategic Initiative (2021b, p. 18): Respondent agreed but said there are some “lessons” that can be informative</t>
  </si>
  <si>
    <t>“How well does advanced WWTP treatment remove various CECs? Some sorb to solids but in general how well does tertiary/advanced treatment remove CECs from effluent? How well does bioinfiltration sand/compost treatment remove CECs in general?” (Stormwater Strategic Initiative, 2021b, p. 7) 
What is the effectiveness of different types of wastewater treatment systems?</t>
  </si>
  <si>
    <t>What are the primary loading pathways for toxic contaminants (including CECs) to "enter the Sound (e.g., runoff/CSOs vs. post-processing sewage out falls)” (Stormwater Strategic Initiative, 2021b, p. 1)</t>
  </si>
  <si>
    <t>Is this question perhaps getting at whether there is Puget Sound data specifically showing this correlation? Could it be worth looking into whether Jim West has publisehd the "bile FACs data" that he mentioned in his answer (Stormwater Strategic Initiative, 2021b, p. 3)?
CAJ - this is answered</t>
  </si>
  <si>
    <t>"What proportion of juvenile outmigrant Chinook are going out to the Sound via the Lower Mainstem vs the Distributary Channels?” (Stormwater Strategic Initiative, 2021b, p. 14)</t>
  </si>
  <si>
    <t>"Why [are] PCBs in sole tissue...increasing over time?" (Stormwater Strategic Initiative, 2021b, p. 2)</t>
  </si>
  <si>
    <t xml:space="preserve">"How much "human wellness" source control" would "it take to have a meaningful impact" on CECs "through wastewater and the food web?" (Stormwater Strategic Initiative, 2021b, p. 9) </t>
  </si>
  <si>
    <t>“How well does" different types of "advanced [wastewater] treatment[s] remove various CECs?" (Stormwater Strategic Initiative, 2021b, p. 7) 
"Some sorb to solids but in general how well does tertiary/advanced treatment remove CECs from effluent? How well does bioinfiltration sand/compost treatment remove CECs in general?” (Stormwater Strategic Initiative, 2021b, p. 7) 
What is the effectiveness of different types of wastewater treatment systems?</t>
  </si>
  <si>
    <t>What are the primary loading pathways for toxic contaminants (including CECs) to "enter the Sound (e.g., runoff/CSOs vs. post-processing sewage [outfalls])” (Stormwater Strategic Initiative, 2021b, p. 1)</t>
  </si>
  <si>
    <t xml:space="preserve">“How well [do]" different types of "advanced [wastewater] treatment[s] remove various CECs?" (Stormwater Strategic Initiative, 2021b, p. 7) </t>
  </si>
  <si>
    <t>What are the primary loading pathways for toxic contaminants, including CECs, to "enter the Sound (e.g., runoff/CSOs vs. post-processing sewage [outfalls])” (Stormwater Strategic Initiative, 2021b, p. 1)</t>
  </si>
  <si>
    <t>2021 Stormwater SIL Toxics Workshops (Stormwater Strategic Initiative, 2021b; 2021c); Tribes (2017)</t>
  </si>
  <si>
    <t>Stormwater SIL Toxics Pod 2024 Investment Recommendations (D. Bilhimer, personal communication, July 22, 2024); Stormwater Strategic Initiative Lead Fall 2023 Wastewater Treatment and Onsite Sewage Systems Workshops (F. Bothfeld, personal communication, January 29, 2024); 2021 Stormwater SIL Toxics Workshops (Stormwater Strategic Initiative, 2021b)</t>
  </si>
  <si>
    <t>2021 Stormwater SIL Toxics Workshops (Stormwater Strategic Initiative, 2021b)</t>
  </si>
  <si>
    <t xml:space="preserve">2021 Stormwater SIL Toxics Workshops (Stormwater Strategic Initiative, 2021b) </t>
  </si>
  <si>
    <t>2021 Stormwater SIL Toxics Workshops (Stormwater Strategic Initiative, 2021b; 2021c)</t>
  </si>
  <si>
    <t>2021 Stormwater SIL Toxics Workshops (King-Heiden, 2021; Stormwater Strategic Initiative, 2021b; 2021c)</t>
  </si>
  <si>
    <t>“Some of the newly added impairments are from sampling results for samples taken 20 to 30 years ago, we are bought in to quarterly sampling for these impairments even though our sampling never even detects them. How will these old ones ever go away?” (Stormwater Strategic Initiative, 2021b, p. 12)</t>
  </si>
  <si>
    <t xml:space="preserve">Specific document or other source from which the potential new uncertainty was identified. For the 2021 Stormwater SIL Toxics Workshops, specific documents from the workshop folder (Stormwater Strategic Initiative, 2021a) are cited. </t>
  </si>
  <si>
    <t xml:space="preserve">Specific document or other source from which the original potential uncertainty was identified. For the 2021 Stormwater SIL Toxics Workshops, specific documents from the workshop folder (Stormwater Strategic Initiative, 2021a) are cited. </t>
  </si>
  <si>
    <t xml:space="preserve">Specific document(s) or other source(s) from which the uncertainty was originally identified (including sources for multiple uncertainties that may have been merged together to form the final uncertainty). For the 2021 Stormwater SIL Toxics Workshops, specific documents from the workshop folder (Stormwater Strategic Initiative, 2021a) are cited. </t>
  </si>
  <si>
    <t>Stormwater SIL Toxics Pod 2024 Investment Recommendations (D. Bilhimer, personal communication, July 22, 2024); Pacific Northwest Aquatic Monitoring Partnership (2023);  Puget Sound Federal Task Force (2022); Treaty Tribes in Western Washington (2020); Treaty Tribes in Western Washington (2023)</t>
  </si>
  <si>
    <t>McIntyre et al. (2022) (in Environmental Assessment Program and Water Quality Program (2022)); Puget Sound Federal Task Force (2022)</t>
  </si>
  <si>
    <t>2021 Stormwater SIL Toxics Workshops (Toxics in Aquatic Life – Key Messages 2021.04.26_FINAL document (internal SIL file) (C. A. James, personal communication, October 3, 2023))</t>
  </si>
  <si>
    <r>
      <t xml:space="preserve">King-Heiden, T. (2021, February 5). </t>
    </r>
    <r>
      <rPr>
        <i/>
        <sz val="11"/>
        <color theme="1"/>
        <rFont val="Calibri"/>
        <family val="2"/>
        <scheme val="minor"/>
      </rPr>
      <t xml:space="preserve">It's a matter of time: Delayed toxic responses in fathead minnow larvae following chronic exposure to environmentally relevant concentrations of thiamethoxam </t>
    </r>
    <r>
      <rPr>
        <sz val="11"/>
        <color theme="1"/>
        <rFont val="Calibri"/>
        <family val="2"/>
        <scheme val="minor"/>
      </rPr>
      <t xml:space="preserve">[Workshop presentation]. Toxics in Puget Sound Red Flags Workshop, Puyallup, WA, United States. https://pspwa.app.box.com/s/m4ww5rzli8fdl4u10dwb0p3rrfi05p20/file/900070680808 </t>
    </r>
  </si>
  <si>
    <r>
      <t xml:space="preserve">Kolodziej, E., &amp; McIntyre, J. (2021, February 5). </t>
    </r>
    <r>
      <rPr>
        <i/>
        <sz val="11"/>
        <color theme="1"/>
        <rFont val="Calibri"/>
        <family val="2"/>
        <scheme val="minor"/>
      </rPr>
      <t>A ubiquitous tire-derived chemical kills coho</t>
    </r>
    <r>
      <rPr>
        <sz val="11"/>
        <color theme="1"/>
        <rFont val="Calibri"/>
        <family val="2"/>
        <scheme val="minor"/>
      </rPr>
      <t xml:space="preserve"> [Workshop presentation]. Toxics in Puget Sound Red Flags Workshop, Puyallup, WA, United States. https://pspwa.app.box.com/s/m4ww5rzli8fdl4u10dwb0p3rrfi05p20/file/900070667608</t>
    </r>
  </si>
  <si>
    <r>
      <t xml:space="preserve">Day, D. (2021, February 26). </t>
    </r>
    <r>
      <rPr>
        <i/>
        <sz val="11"/>
        <color theme="1"/>
        <rFont val="Calibri"/>
        <family val="2"/>
        <scheme val="minor"/>
      </rPr>
      <t>Stormwater SI, recap, strategy</t>
    </r>
    <r>
      <rPr>
        <sz val="11"/>
        <color theme="1"/>
        <rFont val="Calibri"/>
        <family val="2"/>
        <scheme val="minor"/>
      </rPr>
      <t xml:space="preserve"> [Workshop presentation]. Toxics in Puget Sound Red Flags Workshop, Puyallup, WA, United States. https://pspwa.app.box.com/s/m4ww5rzli8fdl4u10dwb0p3rrfi05p20/file/900070788808</t>
    </r>
  </si>
  <si>
    <r>
      <t xml:space="preserve">West, J. E. (2021, February 5). </t>
    </r>
    <r>
      <rPr>
        <i/>
        <sz val="11"/>
        <color theme="1"/>
        <rFont val="Calibri"/>
        <family val="2"/>
        <scheme val="minor"/>
      </rPr>
      <t xml:space="preserve">Toxics in Puget Sound aquatic life </t>
    </r>
    <r>
      <rPr>
        <sz val="11"/>
        <color theme="1"/>
        <rFont val="Calibri"/>
        <family val="2"/>
        <scheme val="minor"/>
      </rPr>
      <t>[Workshop presentation]. Toxics in Puget Sound Red Flags Workshop, Puyallup, WA, United States. https://pspwa.app.box.com/s/m4ww5rzli8fdl4u10dwb0p3rrfi05p20/file/900070757608</t>
    </r>
  </si>
  <si>
    <r>
      <t xml:space="preserve">Granek, E. (2024, June 13). </t>
    </r>
    <r>
      <rPr>
        <i/>
        <sz val="11"/>
        <color theme="1"/>
        <rFont val="Calibri"/>
        <family val="2"/>
        <scheme val="minor"/>
      </rPr>
      <t>Microplastics: the state of the science in the PNW</t>
    </r>
    <r>
      <rPr>
        <sz val="11"/>
        <color theme="1"/>
        <rFont val="Calibri"/>
        <family val="2"/>
        <scheme val="minor"/>
      </rPr>
      <t xml:space="preserve"> [Presentation]. PSEMP Toxics Workgroup Meeting. https://pspwa.app.box.com/s/x7zg7j7unj1s9cvxunsz4o9qyvqz9v0q/file/1577054615299</t>
    </r>
  </si>
  <si>
    <r>
      <t xml:space="preserve">Iwanowicz, D. D., Baldwin, A. K., Barber, L. B., Blazer, V. S., Corsi, S. R., Duris, J. W., Fisher, S. C., Focazio, M., Janssen, S. E., Jasmann, J. R., Kolpin, D. W., Kraus, J. M., Lane, R. F., Lee, M. E., McSwain, K. B., Oden, T. D., Reilly, T. J., &amp; Spanjer, A. R. (2024). </t>
    </r>
    <r>
      <rPr>
        <i/>
        <sz val="11"/>
        <color theme="1"/>
        <rFont val="Calibri"/>
        <family val="2"/>
        <scheme val="minor"/>
      </rPr>
      <t>Integrated science for the study of microplastics in the environment—A strategic science vision for the U.S. Geological Survey</t>
    </r>
    <r>
      <rPr>
        <sz val="11"/>
        <color theme="1"/>
        <rFont val="Calibri"/>
        <family val="2"/>
        <scheme val="minor"/>
      </rPr>
      <t xml:space="preserve"> (Circular 1521). U.S. Geological Survey, Reston, VA. https://doi.org/10.3133/cir1521</t>
    </r>
  </si>
  <si>
    <r>
      <t xml:space="preserve">Mayer, P. M., Moran, K. D., Miller, E. L., Brander, S. M., Harper, S., Garcia-Jaramillo, M., Carrasco-Navarro, V., Ho, K. T., Burgess, R. M., Thornton Hampton, L. M., Granek, E. F., McCauley, M., McIntyre, J. K., Kolodziej, E. P., Hu, X., Williams, A. J., Beckingham, B. A., Jackson, M. E., Sanders-Smith, R. D., . . . Mendez, M. (2024). Where the rubber meets the road: Emerging environmental impacts of tire wear particles and their chemical cocktails [Manuscript submitted for publication]. </t>
    </r>
    <r>
      <rPr>
        <i/>
        <sz val="11"/>
        <color theme="1"/>
        <rFont val="Calibri"/>
        <family val="2"/>
        <scheme val="minor"/>
      </rPr>
      <t>Science of the Total Environment</t>
    </r>
    <r>
      <rPr>
        <sz val="11"/>
        <color theme="1"/>
        <rFont val="Calibri"/>
        <family val="2"/>
        <scheme val="minor"/>
      </rPr>
      <t>. https://doi.org/10.1016/j.scitotenv.2024.171153</t>
    </r>
  </si>
  <si>
    <r>
      <t xml:space="preserve">Peter, K. T., &amp; Kolodziej, E. P. (2022a, January 13). 6PPD in stormwater technical memo - Characterizing 6PPD and 6PPD-quinone in stormwater. In Environmental Assessment Program, &amp; Water Quality Program, </t>
    </r>
    <r>
      <rPr>
        <i/>
        <sz val="11"/>
        <color theme="1"/>
        <rFont val="Calibri"/>
        <family val="2"/>
        <scheme val="minor"/>
      </rPr>
      <t>6PPD in road runoff: Assessment and mitigation strategies</t>
    </r>
    <r>
      <rPr>
        <sz val="11"/>
        <color theme="1"/>
        <rFont val="Calibri"/>
        <family val="2"/>
        <scheme val="minor"/>
      </rPr>
      <t xml:space="preserve"> (Publication 22-03-020) (Appendix D memo 2). Washington State Department of Ecology. https://apps.ecology.wa.gov/publications/summarypages/2203020.html</t>
    </r>
  </si>
  <si>
    <r>
      <t xml:space="preserve">Peter, K. T., &amp; Kolodziej, E. P. (2022b, January 13). 6PPD research assessment technical memo </t>
    </r>
    <r>
      <rPr>
        <sz val="11"/>
        <color theme="1"/>
        <rFont val="Calibri"/>
        <family val="2"/>
      </rPr>
      <t>—</t>
    </r>
    <r>
      <rPr>
        <sz val="11"/>
        <color theme="1"/>
        <rFont val="Calibri"/>
        <family val="2"/>
        <scheme val="minor"/>
      </rPr>
      <t xml:space="preserve"> Status and next steps for research on 6PPD-quinone to manage impacts from stormwater. In Environmental Assessment Program, &amp; Water Quality Program, </t>
    </r>
    <r>
      <rPr>
        <i/>
        <sz val="11"/>
        <color theme="1"/>
        <rFont val="Calibri"/>
        <family val="2"/>
        <scheme val="minor"/>
      </rPr>
      <t>6PPD in road runoff: Assessment and mitigation strategies</t>
    </r>
    <r>
      <rPr>
        <sz val="11"/>
        <color theme="1"/>
        <rFont val="Calibri"/>
        <family val="2"/>
        <scheme val="minor"/>
      </rPr>
      <t xml:space="preserve"> (Publication 22-03-020) (Appendix D memo 3). Washington State Department of Ecology. https://apps.ecology.wa.gov/publications/summarypages/2203020.html</t>
    </r>
  </si>
  <si>
    <r>
      <t xml:space="preserve">Salish Sea Marine Survival Project. (2023). </t>
    </r>
    <r>
      <rPr>
        <i/>
        <sz val="11"/>
        <color theme="1"/>
        <rFont val="Calibri"/>
        <family val="2"/>
        <scheme val="minor"/>
      </rPr>
      <t>Salish Sea Marine Survival Project transboundary workshop 2023</t>
    </r>
    <r>
      <rPr>
        <sz val="11"/>
        <color theme="1"/>
        <rFont val="Calibri"/>
        <family val="2"/>
        <scheme val="minor"/>
      </rPr>
      <t>. https://marinesurvivalproject.com/wp-content/uploads/LLTK_SSMSP_Transboundary-Workshop-2023_Final.pdf</t>
    </r>
  </si>
  <si>
    <r>
      <t xml:space="preserve">Stormwater Strategic Initiative. (2021b, February 5). </t>
    </r>
    <r>
      <rPr>
        <i/>
        <sz val="11"/>
        <color theme="1"/>
        <rFont val="Calibri"/>
        <family val="2"/>
        <scheme val="minor"/>
      </rPr>
      <t xml:space="preserve">Toxics in Puget Sound red flags workshop Q&amp;A </t>
    </r>
    <r>
      <rPr>
        <sz val="11"/>
        <color theme="1"/>
        <rFont val="Calibri"/>
        <family val="2"/>
        <scheme val="minor"/>
      </rPr>
      <t>[Workshop sessions]. Toxics in Puget Sound Red Flags Workshop, Puyallup, WA, United States. https://pspwa.app.box.com/s/m4ww5rzli8fdl4u10dwb0p3rrfi05p20/file/900070648408</t>
    </r>
  </si>
  <si>
    <r>
      <t xml:space="preserve">Stormwater Strategic Initiative. (2021c, February 5). </t>
    </r>
    <r>
      <rPr>
        <i/>
        <sz val="11"/>
        <color theme="1"/>
        <rFont val="Calibri"/>
        <family val="2"/>
        <scheme val="minor"/>
      </rPr>
      <t>Toxics workshop 1 notes</t>
    </r>
    <r>
      <rPr>
        <sz val="11"/>
        <color theme="1"/>
        <rFont val="Calibri"/>
        <family val="2"/>
        <scheme val="minor"/>
      </rPr>
      <t xml:space="preserve"> [Workshop]. Toxics in Puget Sound Red Flags Workshop, Puyallup, WA, United States. https://pspwa.app.box.com/s/m4ww5rzli8fdl4u10dwb0p3rrfi05p20/file/900070658008</t>
    </r>
  </si>
  <si>
    <r>
      <t xml:space="preserve">Stormwater Strategic Initiative. (2021d, February 26). </t>
    </r>
    <r>
      <rPr>
        <i/>
        <sz val="11"/>
        <color theme="1"/>
        <rFont val="Calibri"/>
        <family val="2"/>
        <scheme val="minor"/>
      </rPr>
      <t>Day 2 toxics workshop - February 26th, 2021</t>
    </r>
    <r>
      <rPr>
        <sz val="11"/>
        <color theme="1"/>
        <rFont val="Calibri"/>
        <family val="2"/>
        <scheme val="minor"/>
      </rPr>
      <t xml:space="preserve"> [Workshop]. Toxics in Puget Sound Workshop, Puyallup, WA, United States. https://pspwa.app.box.com/s/m4ww5rzli8fdl4u10dwb0p3rrfi05p20/file/900070790008</t>
    </r>
  </si>
  <si>
    <r>
      <t xml:space="preserve">Washington Department of Ecology, Stormwater Strategic Initiative. (2020). </t>
    </r>
    <r>
      <rPr>
        <i/>
        <sz val="11"/>
        <color theme="1"/>
        <rFont val="Calibri"/>
        <family val="2"/>
        <scheme val="minor"/>
      </rPr>
      <t xml:space="preserve">Narrative. Toxics in Fish Implementation Strategy </t>
    </r>
    <r>
      <rPr>
        <sz val="11"/>
        <color theme="1"/>
        <rFont val="Calibri"/>
        <family val="2"/>
        <scheme val="minor"/>
      </rPr>
      <t>(Draft 6/2/2021)</t>
    </r>
    <r>
      <rPr>
        <i/>
        <sz val="11"/>
        <color theme="1"/>
        <rFont val="Calibri"/>
        <family val="2"/>
        <scheme val="minor"/>
      </rPr>
      <t xml:space="preserve">. </t>
    </r>
    <r>
      <rPr>
        <sz val="11"/>
        <color theme="1"/>
        <rFont val="Calibri"/>
        <family val="2"/>
        <scheme val="minor"/>
      </rPr>
      <t>Washington Department of Ecology, Washington Department of Commerce, &amp; Washington Stormwater Center. https://pspwa.app.box.com/s/4e3bei8b43rk0zp08fgb4hsq0p5ix9gk</t>
    </r>
  </si>
  <si>
    <r>
      <t xml:space="preserve">Washington State Department of Ecology. (2023a). </t>
    </r>
    <r>
      <rPr>
        <i/>
        <sz val="11"/>
        <rFont val="Calibri"/>
        <family val="2"/>
        <scheme val="minor"/>
      </rPr>
      <t xml:space="preserve">Focus on: Reducing sources of 6PPD </t>
    </r>
    <r>
      <rPr>
        <sz val="11"/>
        <rFont val="Calibri"/>
        <family val="2"/>
        <scheme val="minor"/>
      </rPr>
      <t>(Publication 23-04-017). Washington State Department of Ecology. https://apps.ecology.wa.gov/publications/SummaryPages/2304017.html</t>
    </r>
  </si>
  <si>
    <r>
      <t xml:space="preserve">Stormwater Strategic Initiative. (2021a). </t>
    </r>
    <r>
      <rPr>
        <i/>
        <sz val="11"/>
        <color theme="1"/>
        <rFont val="Calibri"/>
        <family val="2"/>
        <scheme val="minor"/>
      </rPr>
      <t>Toxics workshops- PUBLIC</t>
    </r>
    <r>
      <rPr>
        <sz val="11"/>
        <color theme="1"/>
        <rFont val="Calibri"/>
        <family val="2"/>
        <scheme val="minor"/>
      </rPr>
      <t xml:space="preserve">. Box. https://pspwa.app.box.com/s/m4ww5rzli8fdl4u10dwb0p3rrfi05p20/folder/152961833608 </t>
    </r>
  </si>
  <si>
    <t>A prioritization workshop participant (September 2024) noted that uncertainties TIF 64 and TIF 24 are comparable; TIF 24 is now edited to focus on sources rather than pathways. Workshop participants also noted: that this uncertainty (on the GUM already) continues to be an uncertainty; the need to address this uncertainty by watersheds; the importance of source control; and that comprehensive loading data should inform which pathways/sources are managed. They also suggested using effects-based monitoring of places as part of research on hotspots, and expressed interest in understanding the contribution of landfill and septic sources and how "macrotrash" affects organisms in Puget Sound.</t>
  </si>
  <si>
    <t>Prioritization, prevention and management of chemicals of emerging concern (CECs)</t>
  </si>
  <si>
    <t>Incentivize redevelopment in high-pollutant loading areas to reduce toxic loading</t>
  </si>
  <si>
    <t>In-water and near-water cleanup</t>
  </si>
  <si>
    <t>In- and near-water cleanup</t>
  </si>
  <si>
    <t>CECs, Wastewater, Groundwater, Sources</t>
  </si>
  <si>
    <t>Stormwater, Chemical Prioritization</t>
  </si>
  <si>
    <t>CECs, Wastewater, Management, Effectiveness</t>
  </si>
  <si>
    <t>Stormwater, Management, Effectiveness</t>
  </si>
  <si>
    <t>Wastewater, Pollution Prevention, Management, Effectiveness</t>
  </si>
  <si>
    <t>Stormwater, Fate and Transport, Loading and Pathways</t>
  </si>
  <si>
    <t>CECs, Wastewater, Groundwater, Fate and Transport, Loading and Pathways, Management</t>
  </si>
  <si>
    <t>Biological Impacts, Methodologies</t>
  </si>
  <si>
    <t>Pollution Prevention, Effectiveness</t>
  </si>
  <si>
    <t>Wastewater, Status and Trends, Chemical Identification</t>
  </si>
  <si>
    <t>Wastewater, Management</t>
  </si>
  <si>
    <t>Exposure/Uptake, Sources, Biological Impacts</t>
  </si>
  <si>
    <t>PBDEs, Status and Trends, Exposure/Uptake</t>
  </si>
  <si>
    <t>CECs, PBDEs, PCBs, Status and Trends, Exposure/Uptake</t>
  </si>
  <si>
    <t>Management, Policy</t>
  </si>
  <si>
    <t>Stormwater, Fate and Transport, Status and Trends</t>
  </si>
  <si>
    <t>PBDEs, Sources, Pollution Prevention, Management, Effectiveness</t>
  </si>
  <si>
    <t>CECs, Groundwater, Sources, Pollution Prevention, Management, Policy</t>
  </si>
  <si>
    <t>Chemical Identification, Chemical Prioritization, Biological Impacts</t>
  </si>
  <si>
    <t>CECs, Status and Trends, Biological Impacts</t>
  </si>
  <si>
    <t>Stormwater, Status and Trends, Management</t>
  </si>
  <si>
    <t>Thresholds, Management, Policy, Effectiveness</t>
  </si>
  <si>
    <t>CECs, Chemical Identification, Sources</t>
  </si>
  <si>
    <t>CECs, Wastewater, Exposure/Uptake, Fate and Transport</t>
  </si>
  <si>
    <t>PBDEs, CECs, Sources, Management</t>
  </si>
  <si>
    <t>Stormwater, Management, Policy, Effectiveness</t>
  </si>
  <si>
    <t>CECs, Wastewater, Pollution Prevention, Effectiveness</t>
  </si>
  <si>
    <t>Management, Effectiveness</t>
  </si>
  <si>
    <t>Human Behavior, Pollution Prevention, Management</t>
  </si>
  <si>
    <t>Human Behavior, Pollution Prevention, Management, Effectiveness</t>
  </si>
  <si>
    <t>Pollution Prevention, Management, Cleanups</t>
  </si>
  <si>
    <t>CECs, Biological Impacts, Human Behavior</t>
  </si>
  <si>
    <t>Stormwater, Loading and Pathways, Spatial</t>
  </si>
  <si>
    <t>Stormwater,  Biological Impacts, Spatial, Effectiveness</t>
  </si>
  <si>
    <t>Sources, Spatial, Management, Cleanups</t>
  </si>
  <si>
    <t>Stormwater, Biological Impacts, Spatial, Methodologies</t>
  </si>
  <si>
    <t>CECs, Wastewater, Sources, Spatial</t>
  </si>
  <si>
    <t>Groundwater, Status and Trends, Fate and Transport, Loading and Pathways, Spatial</t>
  </si>
  <si>
    <t>Spatial, Management, Cleanups, Effectiveness</t>
  </si>
  <si>
    <t>Status and Trends, Exposure/Uptake, Biological Impacts, Spatial</t>
  </si>
  <si>
    <t>Exposure/Uptake, Sources, Spatial</t>
  </si>
  <si>
    <t>Stormwater, Management,  Effectiveness</t>
  </si>
  <si>
    <t xml:space="preserve">Environmental Justice, Management, Policy </t>
  </si>
  <si>
    <t>6PPD-Q, Chemical Identification, Sources, Loading and Pathways, Biological Impacts</t>
  </si>
  <si>
    <t>6PPD-Q, Stormwater, Loading and Pathways, Management,  Effectiveness</t>
  </si>
  <si>
    <t>6PPD-Q, Status and Trends, Exposure/Uptake, Fate and Transport, Loading and Pathways, Biological Impacts</t>
  </si>
  <si>
    <t>6PPD-Q, Stormwater, Fate and Transport, Management,  Effectiveness</t>
  </si>
  <si>
    <t>6PPD-Q, Exposure/Uptake, Fate and Transport</t>
  </si>
  <si>
    <t>6PPD-Q, Fate and Transport, Spatial, Methodologies</t>
  </si>
  <si>
    <t>6PPD-Q, Fate and Transport, Chemical Identification, Loading and Pathways</t>
  </si>
  <si>
    <t>6PPD-Q, Management, Policy, Effectiveness</t>
  </si>
  <si>
    <t>6PPD-Q, Stormwater, Groundwater, Fate and Transport, Loading and Pathways, Management, Effectiveness</t>
  </si>
  <si>
    <t>Stormwater, Biological Impacts, Management,  Effectiveness</t>
  </si>
  <si>
    <t>Stormwater, Human Behavior, Pollution Prevention, Management</t>
  </si>
  <si>
    <t>6PPD-Q, Microplastics, Status and Trends, Exposure/Uptake</t>
  </si>
  <si>
    <t>Microplastics, Sources, Loading and Pathways, Spatial</t>
  </si>
  <si>
    <t>Microplastics, Stormwater, Management,  Effectiveness</t>
  </si>
  <si>
    <t>Microplastics, Chemical Identification, Pollution Prevention</t>
  </si>
  <si>
    <t>Microplastics, Human Behavior, Pollution Prevention, Policy</t>
  </si>
  <si>
    <t>Microplastics, Wastewater, Management, Effectiveness</t>
  </si>
  <si>
    <t>Investigate toxicity of 6PPD-Q in various species, and across trophic levels, including microbial communities, algae, aquatic plants, terrestrial organisms (e.g., amphibians, reptiles, birds), mammals, and humans.</t>
  </si>
  <si>
    <r>
      <rPr>
        <b/>
        <sz val="11"/>
        <rFont val="Calibri"/>
        <family val="2"/>
        <scheme val="minor"/>
      </rPr>
      <t>39/</t>
    </r>
    <r>
      <rPr>
        <sz val="11"/>
        <rFont val="Calibri"/>
        <family val="2"/>
        <scheme val="minor"/>
      </rPr>
      <t>55</t>
    </r>
  </si>
  <si>
    <r>
      <rPr>
        <sz val="11"/>
        <rFont val="Calibri"/>
        <family val="2"/>
        <scheme val="minor"/>
      </rPr>
      <t xml:space="preserve">A prioritization workshop participant (September 2024) noted that this uncertainty (TIF 133) is connected to uncertainty TIF 126. A workshop participant expressed interest in understanding the flux of 6PPD/6PPD-Q from the aquatic to terrestrial ecosystem through the following trophic relationships: riparian spiders </t>
    </r>
    <r>
      <rPr>
        <sz val="11"/>
        <rFont val="Calibri"/>
        <family val="2"/>
      </rPr>
      <t>→ birds / → amphibians. For TIAL IS purposes, research on this uncertainty should focus on species in Puget Sound.</t>
    </r>
  </si>
  <si>
    <r>
      <rPr>
        <b/>
        <sz val="11"/>
        <color theme="1"/>
        <rFont val="Calibri"/>
        <family val="2"/>
        <scheme val="minor"/>
      </rPr>
      <t>Human Behavior</t>
    </r>
    <r>
      <rPr>
        <sz val="11"/>
        <color theme="1"/>
        <rFont val="Calibri"/>
        <family val="2"/>
        <scheme val="minor"/>
      </rPr>
      <t xml:space="preserve"> (including how chemicals are utilized)</t>
    </r>
  </si>
  <si>
    <t>Spatial</t>
  </si>
  <si>
    <r>
      <rPr>
        <b/>
        <sz val="11"/>
        <color theme="1"/>
        <rFont val="Calibri"/>
        <family val="2"/>
        <scheme val="minor"/>
      </rPr>
      <t>Policy</t>
    </r>
    <r>
      <rPr>
        <sz val="11"/>
        <color theme="1"/>
        <rFont val="Calibri"/>
        <family val="2"/>
        <scheme val="minor"/>
      </rPr>
      <t xml:space="preserve"> (including but not limited to regulation)</t>
    </r>
  </si>
  <si>
    <t>Topic(s) by which to filter the uncertainties. In this column, PSI assigned to each uncertainty as many of the below topics as apply:</t>
  </si>
  <si>
    <r>
      <rPr>
        <b/>
        <sz val="11"/>
        <color theme="1"/>
        <rFont val="Calibri"/>
        <family val="2"/>
        <scheme val="minor"/>
      </rPr>
      <t>Pollution Prevention</t>
    </r>
    <r>
      <rPr>
        <sz val="11"/>
        <color theme="1"/>
        <rFont val="Calibri"/>
        <family val="2"/>
        <scheme val="minor"/>
      </rPr>
      <t xml:space="preserve"> (Definitions of pollution prevention include: a) measures "targeting… the manufacture, production and use of harmful chemicals" (Dvorak et al., 2021, p. 7), and b) “elimination and control [of] contaminants at their sources” (Washington Department of Ecology, Stormwater Strategic Initiative, 2020, p. 16), i.e., to stop “their use and release” (Washington Department of Ecology, Stormwater Strategic Initiative, 2020, p. 36))</t>
    </r>
  </si>
  <si>
    <t>May 2025</t>
  </si>
  <si>
    <t xml:space="preserve">6PPD-Q uncertainties prioritized in 2024/2025 process, which will be added to the GUM. </t>
  </si>
  <si>
    <t xml:space="preserve">Microplastics uncertainties prioritized and/or identified in 2024/2025 process, which will be added to the GUM. </t>
  </si>
  <si>
    <t>Uncertainties suggested by experts in the September 2024 workshop and which are not included in the Research Agenda either because they do not align with the scope of the Toxics in Aquatic Life Implementation Strategy (TIAL IS) or because they are not unknowns. Some other participant-suggested uncertainties were not added to the research agenda and are not listed in this sheet; these uncertainties were either duplicates with other uncertainties on the short-list or the 2019 research agenda, or were related enough to existing uncertainties on the short-list that PSI incorporated them into the summary notes for those uncertainties.</t>
  </si>
  <si>
    <t>Attempted to suggest phrasing for the uncertainty we might consider for the research agenda (mostly for proposed merging of multiple similar uncertainties together). For proposed combinations, cells in this column are merged into one. Row shading also visually indicates the uncertainties that could be merged together.</t>
  </si>
  <si>
    <t>Order of uncertainties list when organized by SLD General Topic column.</t>
  </si>
  <si>
    <t>Order of uncertainties list when organized by SLD General Topic column, for Vital Sign list of uncertainties updated on 7/25/2024.</t>
  </si>
  <si>
    <t>The PSEMP Toxics flag or key message (C. A. James, personal communication, April 22, 2024) to which the uncertainty is related (not necessarily identical).</t>
  </si>
  <si>
    <t xml:space="preserve">"Unsure" is listed for those uncertainties which were not clearly linked to a specific strategy from the TIAL Implementation Strategy (IS) (Washington Department of Ecology, Stormwater Strategic Initiative, 2020). </t>
  </si>
  <si>
    <t>Toxics in Aquatic Life (TIAL) Research Agenda - README</t>
  </si>
  <si>
    <t xml:space="preserve">Notes from discussion of uncertainties with small group of experts for uncertainty screening (to produce short-list). Expert rankings from discussion are provided in parentheses where they differ from rankings that expert provided in subsequent asynchronous ranking in spreadsheet (in named column). </t>
  </si>
  <si>
    <t xml:space="preserve">Priority level (top, high, medium, or low) assigned to long-list uncertainties that did not go on the short-list (short-list uncertainties were subsequently prioritized at the September 2024 workshop). </t>
  </si>
  <si>
    <t xml:space="preserve">Vital Sign uncertainties prioritized in 2024/2025 process, which will be added to the Grand Uncertainties Matrix (GUM). </t>
  </si>
  <si>
    <t>Identification number from Grand Uncertainties Matrix (GUM) for reference.</t>
  </si>
  <si>
    <t>Themes identified from new uncertainties and existing Grand Uncertainties Matrix (GUM) uncertainties and work with small expert group in spring 2024.</t>
  </si>
  <si>
    <t>The specific text of uncertainties already in the Grand Uncertainties Matrix (GUM) that may be duplicative of new uncertainties in this spreadsheet.</t>
  </si>
  <si>
    <t xml:space="preserve">Text of 2019 top priority Toxics in Fish uncertainties, from Grand Uncertainties Matrix (GUM). </t>
  </si>
  <si>
    <t xml:space="preserve">Identification number for reference (new numbering, different from Catalog ID and Long-List ID). "n" at the beginning of an ID indicates that the uncertainty was a new addition from the September 2024 workshop. </t>
  </si>
  <si>
    <t xml:space="preserve">Identification number used in the Grand Uncertainties Matrix (GUM), for reference (new numbering, different from other IDs). </t>
  </si>
  <si>
    <t xml:space="preserve">Indication of whether uncertainty was prioritized based on September 2024 workshop (short-list uncertainties) or August 2024 screening (long-list uncertainties not on the short-list). </t>
  </si>
  <si>
    <r>
      <rPr>
        <b/>
        <sz val="11"/>
        <color theme="1"/>
        <rFont val="Calibri"/>
        <family val="2"/>
        <scheme val="minor"/>
      </rPr>
      <t>Management</t>
    </r>
    <r>
      <rPr>
        <sz val="11"/>
        <color theme="1"/>
        <rFont val="Calibri"/>
        <family val="2"/>
        <scheme val="minor"/>
      </rPr>
      <t xml:space="preserve"> (addressing “toxic chemicals that are moving through the environment” (Washington Department of Ecology, Stormwater Strategic Initiative, 2020, p. 16). This topic is also used as a synonym for "mitigation" as defined in the Toxics in Fish Implementation Strategy Base Program Analysis: "reduction…from on-going sources through the adoption and enforcement of water and air quality standards; municipal stormwater permits, stormwater pollution control retrofits and other non-point source pollution control programs; cleanup and redevelopment of properties that are considered to be toxic 'hotspots'; and consumer product swap-outs" (Dvorak et al., 2021, p. 19)).</t>
    </r>
  </si>
  <si>
    <t xml:space="preserve">Identification number for reference. "n" at the beginning of an ID indicates that the uncertainty was a new addition from the September 2024 workshop. </t>
  </si>
  <si>
    <t xml:space="preserve">Identification number used in the Grand Uncertainties Matrix (GUM), for reference (new numbering, different from workshop ID). </t>
  </si>
  <si>
    <t xml:space="preserve">Seven top priority Toxics in Fish uncertainties from 2019 which were included with Vital Sign short-list for prioritization voting at September 2024 workshop. </t>
  </si>
  <si>
    <t>2019 top priority Toxics in Fish uncertainties in the Grand Uncertainties Matrix (GUM), to include in voting at September 2024 prioritization workshop</t>
  </si>
  <si>
    <t>Sandra Dorning, Marielle Kanojia, and C. Andrew James</t>
  </si>
  <si>
    <t>Sandie O'Neill ranking (1 = not important, 3 = intermediate, 5 = critical)</t>
  </si>
  <si>
    <t>Louisa Harding ranking (1 = not important, 3 = intermediate, 5 = critical)</t>
  </si>
  <si>
    <t>Ani Jayakaran ranking (1 = not important, 3 = intermediate, 5 = critical)</t>
  </si>
  <si>
    <t>Andy James ranking (1 = not important, 3 = intermediate, 5 = critical)</t>
  </si>
  <si>
    <t>Will Hobbs ranking (1 = not important, 3 = intermediate, 5 = critical)</t>
  </si>
  <si>
    <r>
      <t>Jen</t>
    </r>
    <r>
      <rPr>
        <b/>
        <sz val="12"/>
        <rFont val="Calibri"/>
        <family val="2"/>
      </rPr>
      <t>é</t>
    </r>
    <r>
      <rPr>
        <b/>
        <sz val="12"/>
        <rFont val="Calibri"/>
        <family val="2"/>
        <scheme val="minor"/>
      </rPr>
      <t>e Colton ranking (1 = not important, 3 = intermediate, 5 = critical)</t>
    </r>
  </si>
  <si>
    <t>Dustin Bilhimer ranking (1 = not important, 3 = intermediate, 5 = critical)</t>
  </si>
  <si>
    <r>
      <t>Jen</t>
    </r>
    <r>
      <rPr>
        <sz val="11"/>
        <color theme="1"/>
        <rFont val="Calibri"/>
        <family val="2"/>
      </rPr>
      <t>é</t>
    </r>
    <r>
      <rPr>
        <sz val="11"/>
        <color theme="1"/>
        <rFont val="Calibri"/>
        <family val="2"/>
        <scheme val="minor"/>
      </rPr>
      <t>e Colton ranking (1 = not important, 3 = intermediate, 5 = critical)</t>
    </r>
  </si>
  <si>
    <t>Rank sum (median = 17)</t>
  </si>
  <si>
    <t>Patterns in chemicals other than CECs (topical category of research which doesn't clearly fall within an individual strategy)</t>
  </si>
  <si>
    <t>Incentivize swap-outs (tentative connection to this strategy)</t>
  </si>
  <si>
    <t>Find and fix hotspots (tentative connection to this strategy)</t>
  </si>
  <si>
    <t>Biological toxics monitoring (topical category of research which doesn't clearly fall within an individual strategy)</t>
  </si>
  <si>
    <t>Biological impacts (including human health impacts) of chemicals other than CECs (topical category of research which doesn't clearly fall within an individual strategy)</t>
  </si>
  <si>
    <t>Stormwater effects not specific to chemical type (topical category of research which doesn't clearly fall within an individual strategy)</t>
  </si>
  <si>
    <t>The specific strategy within the TIAL Implementation Strategy (IS) (Washington Department of Ecology, Stormwater Strategic Initiative, 2020) to which the uncertainty relates.
"General" = uncertainty doesn't clearly relate to an individual strategy, but still might broadly be related to the IS
"None" = uncertainty does not relate to an individual strategy, nor is overarching</t>
  </si>
  <si>
    <t>General (general relevance to the Implementation Strategy)</t>
  </si>
  <si>
    <t>Additional context about the original potential uncertainty (Sandra Dorning summary; not original text from source unless provided in quotes).</t>
  </si>
  <si>
    <t>Identification number for reference. Uncertainties 91 and 92 were not actually brought to September 2024 workshop, but were assigned "Workshop ID" number for tracking.</t>
  </si>
  <si>
    <t>What are the priority compounds in stormwater? (2019 top priority uncertainty)</t>
  </si>
  <si>
    <t>What are the cumulative effects of pharmaceuticals, CECs, and legacy contaminants (PCBs, PAHs, PBDEs, etc.) exposures on species in Puget Sound? (2019 top priority uncertainty)</t>
  </si>
  <si>
    <t>Is stormwater treatment effective in removing all chemicals of concern? Which chemicals of concern are removed? (2019 top priority uncertainty)</t>
  </si>
  <si>
    <t>What are the primary and local sources/loadings to Puget Sound that can be addressed with focused cleanup or management programs? (2019 top priority uncertainty)</t>
  </si>
  <si>
    <t>What is the effectiveness of pollution prevention programs? (2019 top priority uncertainty)</t>
  </si>
  <si>
    <t>Which CECs should be prioritized? (2019 top priority uncertainty)</t>
  </si>
  <si>
    <t>What is the effectiveness of education and training campaigns for stormwater management? (2019 top priority uncertainty)</t>
  </si>
  <si>
    <t xml:space="preserve">Final text of uncertainties in the Vital Sign research agenda, following any edits based on feedback from September 2024 workshop participants or small expert group screening. </t>
  </si>
  <si>
    <t>Identification number for reference. "n" at the beginning of an ID indicates that the uncertainty was a new addition from the September 2024 workshop. Uncertainties 91 and 92 were not actually brought to September 2024 workshop, but were assigned "Workshop ID" number for tracking.</t>
  </si>
  <si>
    <t>9/12/2024 Total Votes (PSI did not ask workshop participants to vote on microplastics uncertainties but some did so. These votes did not inform prioritization.)</t>
  </si>
  <si>
    <t>Total votes cast on uncertainty in September 2024 workshop.</t>
  </si>
  <si>
    <t xml:space="preserve">Uncertainties selected from the catalog for the long-list. Some long-list uncertainties are combinations of multiple individual catalog uncertainties. Some uncertainties (generally those not in quotation marks) were rephrased by PSI during review and consolidation of long-list. Some uncertainties were also edited in this column as a result of screening process (strikethrough text in this column indicates deleted portions of the uncertainties) (original long-list text of these uncertainties is logged in "Long-List Uncertainties text (before edits)" column). </t>
  </si>
  <si>
    <t>Sheets: Catalog and Catalog_Vital Sign (in these sheets, strikethrough text generally signifies that the uncertainty in that row was not added to the long-list; in "Suggested Question" column, strikethrough was also used to signify deleted parts of proposed text of some uncertainties that were added to the long-list)</t>
  </si>
  <si>
    <t>Prioritization, prevention and management of chemicals of emerging concern (CECs)
Incentivize swap-outs
Find and fix hotspots</t>
  </si>
  <si>
    <t>Find and fix hotspots
Prioritization, prevention and management of chemicals of emerging concern (CECs) (if addressing CECs)</t>
  </si>
  <si>
    <t>Prioritization, prevention and management of chemicals of emerging concern (CECs)
Find and fix hotspots</t>
  </si>
  <si>
    <t>Prioritization, prevention and management of chemicals of emerging concern (CECs)
General</t>
  </si>
  <si>
    <t>Find and fix hotspots
Prioritization, prevention and management of chemicals of emerging concern (CECs) (maybe)</t>
  </si>
  <si>
    <t>Prioritization, prevention and management of chemicals of emerging concern (CECs)
Find and fix hotspots
Incentivize redevelopment</t>
  </si>
  <si>
    <t>General
Prioritization, prevention and management of chemicals of emerging concern (CECs)</t>
  </si>
  <si>
    <t>Incentivize swap-outs
Prioritization, prevention and management of chemicals of emerging concern (CECs) (if addressing CECs)</t>
  </si>
  <si>
    <t>Prioritization, prevention and management of chemicals of emerging concern (CECs) (tentative connection to this strategy)
Incentivize redevelopment (tentative connection to this strategy)</t>
  </si>
  <si>
    <r>
      <t xml:space="preserve">General
</t>
    </r>
    <r>
      <rPr>
        <sz val="11"/>
        <color theme="1"/>
        <rFont val="Calibri"/>
        <family val="2"/>
        <scheme val="minor"/>
      </rPr>
      <t>Prioritization, prevention and management of chemicals of emerging concern (CECs)</t>
    </r>
  </si>
  <si>
    <r>
      <t xml:space="preserve">General (general relevance to the Implementation Strategy)
</t>
    </r>
    <r>
      <rPr>
        <sz val="11"/>
        <rFont val="Calibri"/>
        <family val="2"/>
        <scheme val="minor"/>
      </rPr>
      <t>Prioritization, prevention and management of chemicals of emerging concern (CECs)</t>
    </r>
  </si>
  <si>
    <t>"6PPD Research Assessment Technical Memo — Status and Next Steps for Research on 6PPD-Quinone to Manage Impacts from Stormwater" (Peter &amp; Kolodziej, 2022b) memo in Appendix D of Environmental Assessment Program and Water Quality Program (2022): "6PPD in Road Runoff: Assessment and Mitigation Strategies"</t>
  </si>
  <si>
    <t>"6PPD Research Assessment Technical Memo — Status and Next Steps for Research on 6PPD-Quinone to Manage Impacts from Stormwater" (Peter &amp; Kolodziej 2022b) memo in Appendix D of Environmental Assessment Program and Water Quality Program (2022): "6PPD in Road Runoff: Assessment and Mitigation Strategies"</t>
  </si>
  <si>
    <t>Northwest Indian Fisheries Commission (2019): "gw∂dzadad Teaching of Our Ancestors" Tribal Habitat Strategy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</si>
</sst>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b/>
      <sz val="11"/>
      <color theme="1"/>
      <name val="Calibri"/>
      <family val="2"/>
      <scheme val="minor"/>
    </font>
    <font>
      <sz val="11"/>
      <color theme="1"/>
      <name val="Calibri"/>
      <family val="2"/>
    </font>
    <font>
      <i/>
      <sz val="11"/>
      <color theme="1"/>
      <name val="Calibri"/>
      <family val="2"/>
      <scheme val="minor"/>
    </font>
    <font>
      <sz val="11"/>
      <color rgb="FF000000"/>
      <name val="Calibri"/>
      <family val="2"/>
    </font>
    <font>
      <sz val="11"/>
      <color rgb="FF000000"/>
      <name val="Calibri"/>
      <family val="2"/>
      <scheme val="minor"/>
    </font>
    <font>
      <strike/>
      <sz val="11"/>
      <color rgb="FF000000"/>
      <name val="Calibri"/>
      <family val="2"/>
      <scheme val="minor"/>
    </font>
    <font>
      <b/>
      <sz val="11"/>
      <color rgb="FF000000"/>
      <name val="Calibri"/>
      <family val="2"/>
      <scheme val="minor"/>
    </font>
    <font>
      <b/>
      <sz val="16"/>
      <color theme="1"/>
      <name val="Calibri"/>
      <family val="2"/>
      <scheme val="minor"/>
    </font>
    <font>
      <sz val="11"/>
      <color theme="1"/>
      <name val="Calibri"/>
      <family val="2"/>
      <scheme val="minor"/>
    </font>
    <font>
      <u/>
      <sz val="11"/>
      <color theme="10"/>
      <name val="Calibri"/>
      <family val="2"/>
      <scheme val="minor"/>
    </font>
    <font>
      <strike/>
      <sz val="11"/>
      <color theme="1"/>
      <name val="Calibri"/>
      <family val="2"/>
      <scheme val="minor"/>
    </font>
    <font>
      <b/>
      <strike/>
      <sz val="11"/>
      <color theme="1"/>
      <name val="Calibri"/>
      <family val="2"/>
      <scheme val="minor"/>
    </font>
    <font>
      <b/>
      <strike/>
      <sz val="11"/>
      <color rgb="FF000000"/>
      <name val="Calibri"/>
      <family val="2"/>
      <scheme val="minor"/>
    </font>
    <font>
      <strike/>
      <u/>
      <sz val="11"/>
      <color theme="10"/>
      <name val="Calibri"/>
      <family val="2"/>
      <scheme val="minor"/>
    </font>
    <font>
      <b/>
      <sz val="11"/>
      <color rgb="FF242424"/>
      <name val="Calibri"/>
      <family val="2"/>
      <scheme val="minor"/>
    </font>
    <font>
      <sz val="11"/>
      <name val="Calibri"/>
      <family val="2"/>
      <scheme val="minor"/>
    </font>
    <font>
      <sz val="11"/>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1"/>
      <color theme="1"/>
      <name val="Calibri"/>
      <family val="2"/>
    </font>
    <font>
      <b/>
      <sz val="9"/>
      <color indexed="81"/>
      <name val="Tahoma"/>
      <family val="2"/>
    </font>
    <font>
      <sz val="9"/>
      <color indexed="81"/>
      <name val="Tahoma"/>
      <family val="2"/>
    </font>
    <font>
      <i/>
      <sz val="11"/>
      <name val="Calibri"/>
      <family val="2"/>
      <scheme val="minor"/>
    </font>
    <font>
      <b/>
      <sz val="11"/>
      <name val="Calibri"/>
      <family val="2"/>
      <scheme val="minor"/>
    </font>
    <font>
      <strike/>
      <sz val="11"/>
      <name val="Calibri"/>
      <family val="2"/>
      <scheme val="minor"/>
    </font>
    <font>
      <u/>
      <sz val="11"/>
      <name val="Calibri"/>
      <family val="2"/>
      <scheme val="minor"/>
    </font>
    <font>
      <b/>
      <strike/>
      <sz val="11"/>
      <name val="Calibri"/>
      <family val="2"/>
      <scheme val="minor"/>
    </font>
    <font>
      <b/>
      <i/>
      <sz val="11"/>
      <name val="Calibri"/>
      <family val="2"/>
      <scheme val="minor"/>
    </font>
    <font>
      <b/>
      <sz val="12"/>
      <name val="Calibri"/>
      <family val="2"/>
      <scheme val="minor"/>
    </font>
    <font>
      <b/>
      <sz val="12"/>
      <name val="Calibri"/>
      <family val="2"/>
    </font>
    <font>
      <sz val="12"/>
      <name val="Calibri"/>
      <family val="2"/>
      <scheme val="minor"/>
    </font>
    <font>
      <b/>
      <sz val="11"/>
      <name val="Calibri"/>
      <family val="2"/>
    </font>
    <font>
      <sz val="11"/>
      <name val="Calibri"/>
      <family val="2"/>
    </font>
    <font>
      <sz val="8.8000000000000007"/>
      <name val="Calibri"/>
      <family val="2"/>
    </font>
    <font>
      <b/>
      <sz val="14"/>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indexed="65"/>
        <bgColor theme="0" tint="-0.24994659260841701"/>
      </patternFill>
    </fill>
    <fill>
      <patternFill patternType="solid">
        <fgColor theme="8" tint="0.79998168889431442"/>
        <bgColor indexed="64"/>
      </patternFill>
    </fill>
    <fill>
      <patternFill patternType="solid">
        <fgColor theme="9" tint="0.79998168889431442"/>
        <bgColor theme="0" tint="-0.24994659260841701"/>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DEBF7"/>
        <bgColor rgb="FF000000"/>
      </patternFill>
    </fill>
    <fill>
      <patternFill patternType="solid">
        <fgColor rgb="FFE0E0E0"/>
        <bgColor indexed="64"/>
      </patternFill>
    </fill>
    <fill>
      <patternFill patternType="solid">
        <fgColor rgb="FFF2F2F2"/>
        <bgColor indexed="64"/>
      </patternFill>
    </fill>
    <fill>
      <patternFill patternType="solid">
        <fgColor rgb="FFE3E3E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thin">
        <color auto="1"/>
      </left>
      <right/>
      <top/>
      <bottom/>
      <diagonal/>
    </border>
    <border>
      <left style="medium">
        <color indexed="64"/>
      </left>
      <right style="medium">
        <color indexed="64"/>
      </right>
      <top/>
      <bottom/>
      <diagonal/>
    </border>
    <border>
      <left style="thin">
        <color auto="1"/>
      </left>
      <right/>
      <top/>
      <bottom style="thin">
        <color auto="1"/>
      </bottom>
      <diagonal/>
    </border>
    <border>
      <left style="medium">
        <color indexed="64"/>
      </left>
      <right style="medium">
        <color indexed="64"/>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medium">
        <color indexed="64"/>
      </top>
      <bottom style="thin">
        <color auto="1"/>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38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vertical="top" wrapText="1"/>
    </xf>
    <xf numFmtId="0" fontId="0" fillId="0" borderId="0" xfId="0" applyAlignment="1">
      <alignment horizontal="center"/>
    </xf>
    <xf numFmtId="0" fontId="0" fillId="0" borderId="0" xfId="0"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Alignment="1">
      <alignment vertical="top" wrapText="1"/>
    </xf>
    <xf numFmtId="0" fontId="0" fillId="0" borderId="0" xfId="0" applyFill="1"/>
    <xf numFmtId="0" fontId="16" fillId="0" borderId="0" xfId="1" applyFont="1" applyFill="1" applyAlignment="1">
      <alignment vertical="center" wrapText="1"/>
    </xf>
    <xf numFmtId="0" fontId="16" fillId="0" borderId="0" xfId="0" applyFont="1"/>
    <xf numFmtId="0" fontId="16" fillId="0" borderId="0" xfId="0" applyFont="1" applyAlignment="1">
      <alignment wrapText="1"/>
    </xf>
    <xf numFmtId="0" fontId="16" fillId="0" borderId="0" xfId="0" applyFont="1" applyFill="1" applyBorder="1"/>
    <xf numFmtId="0" fontId="16" fillId="0" borderId="0" xfId="0" applyFont="1" applyAlignment="1">
      <alignment horizontal="right"/>
    </xf>
    <xf numFmtId="0" fontId="25" fillId="0" borderId="0" xfId="0" applyFont="1"/>
    <xf numFmtId="0" fontId="16" fillId="0" borderId="0" xfId="0" applyFont="1" applyAlignment="1">
      <alignment horizontal="center"/>
    </xf>
    <xf numFmtId="0" fontId="16" fillId="0" borderId="0" xfId="0" applyFont="1" applyAlignment="1">
      <alignment horizontal="left"/>
    </xf>
    <xf numFmtId="0" fontId="16" fillId="2" borderId="1" xfId="0" applyFont="1" applyFill="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left" vertical="top"/>
    </xf>
    <xf numFmtId="0" fontId="34"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34" fillId="2" borderId="1" xfId="0" applyFont="1" applyFill="1" applyBorder="1" applyAlignment="1">
      <alignment horizontal="left" vertical="top" wrapText="1"/>
    </xf>
    <xf numFmtId="0" fontId="8" fillId="0" borderId="0" xfId="0" applyFont="1" applyAlignment="1">
      <alignment horizontal="left" vertical="top"/>
    </xf>
    <xf numFmtId="0" fontId="18" fillId="0" borderId="0" xfId="0" applyFont="1" applyAlignment="1">
      <alignment horizontal="left" vertical="top"/>
    </xf>
    <xf numFmtId="0" fontId="19" fillId="0" borderId="0" xfId="0" applyFont="1" applyAlignment="1">
      <alignment horizontal="left" vertical="top"/>
    </xf>
    <xf numFmtId="49" fontId="18" fillId="0" borderId="0" xfId="0" applyNumberFormat="1" applyFont="1" applyAlignment="1">
      <alignment horizontal="left" vertical="top"/>
    </xf>
    <xf numFmtId="0" fontId="1"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Font="1" applyBorder="1" applyAlignment="1">
      <alignment horizontal="left" vertical="top"/>
    </xf>
    <xf numFmtId="0" fontId="0" fillId="0" borderId="1" xfId="0" applyFont="1" applyBorder="1" applyAlignment="1">
      <alignment horizontal="left" vertical="top" wrapText="1"/>
    </xf>
    <xf numFmtId="0" fontId="0" fillId="0" borderId="0" xfId="0" applyFont="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0" xfId="0" applyBorder="1" applyAlignment="1">
      <alignment horizontal="left" vertical="top"/>
    </xf>
    <xf numFmtId="0" fontId="0" fillId="0" borderId="0" xfId="0" applyBorder="1" applyAlignment="1">
      <alignment horizontal="left" vertical="top" wrapText="1"/>
    </xf>
    <xf numFmtId="0" fontId="0" fillId="0" borderId="1" xfId="0" applyFill="1" applyBorder="1" applyAlignment="1">
      <alignment horizontal="left" vertical="top"/>
    </xf>
    <xf numFmtId="0" fontId="0" fillId="0" borderId="2" xfId="0" applyFill="1" applyBorder="1" applyAlignment="1">
      <alignment horizontal="left" vertical="top" wrapText="1"/>
    </xf>
    <xf numFmtId="0" fontId="0" fillId="0" borderId="2" xfId="0" applyFill="1" applyBorder="1" applyAlignment="1">
      <alignment horizontal="left" vertical="top"/>
    </xf>
    <xf numFmtId="0" fontId="1" fillId="0" borderId="20" xfId="0" applyFont="1" applyFill="1" applyBorder="1" applyAlignment="1">
      <alignment horizontal="left" vertical="top"/>
    </xf>
    <xf numFmtId="0" fontId="0" fillId="0" borderId="20" xfId="0" applyFill="1" applyBorder="1" applyAlignment="1">
      <alignment horizontal="left" vertical="top"/>
    </xf>
    <xf numFmtId="0" fontId="0" fillId="0" borderId="20" xfId="0" applyFill="1" applyBorder="1" applyAlignment="1">
      <alignment horizontal="left" vertical="top" wrapText="1"/>
    </xf>
    <xf numFmtId="0" fontId="0" fillId="0" borderId="7" xfId="0" applyBorder="1" applyAlignment="1">
      <alignment horizontal="left" vertical="top"/>
    </xf>
    <xf numFmtId="0" fontId="1" fillId="0" borderId="8" xfId="0" applyFont="1" applyFill="1" applyBorder="1" applyAlignment="1">
      <alignment horizontal="left" vertical="top"/>
    </xf>
    <xf numFmtId="14" fontId="0" fillId="0" borderId="1" xfId="0" applyNumberFormat="1" applyBorder="1" applyAlignment="1">
      <alignment horizontal="left" vertical="top"/>
    </xf>
    <xf numFmtId="0" fontId="20" fillId="0" borderId="7" xfId="0" applyFont="1" applyBorder="1" applyAlignment="1">
      <alignment vertical="top"/>
    </xf>
    <xf numFmtId="0" fontId="1" fillId="12" borderId="0" xfId="0" applyFont="1" applyFill="1" applyAlignment="1">
      <alignment vertical="top"/>
    </xf>
    <xf numFmtId="0" fontId="0" fillId="3" borderId="1" xfId="0" applyFill="1" applyBorder="1" applyAlignment="1">
      <alignment vertical="top" wrapText="1"/>
    </xf>
    <xf numFmtId="0" fontId="1" fillId="0" borderId="1" xfId="0" applyFont="1" applyBorder="1" applyAlignment="1">
      <alignment horizontal="left" vertical="top" wrapText="1"/>
    </xf>
    <xf numFmtId="0" fontId="7" fillId="0" borderId="1" xfId="0" applyFont="1" applyBorder="1" applyAlignment="1">
      <alignment horizontal="left" vertical="top"/>
    </xf>
    <xf numFmtId="0" fontId="25" fillId="0" borderId="1" xfId="0" applyFont="1" applyBorder="1" applyAlignment="1">
      <alignment horizontal="left" vertical="top" wrapText="1"/>
    </xf>
    <xf numFmtId="0" fontId="25" fillId="0" borderId="1" xfId="0" applyFont="1" applyBorder="1" applyAlignment="1">
      <alignment horizontal="left" vertical="top"/>
    </xf>
    <xf numFmtId="0" fontId="27" fillId="0" borderId="1" xfId="1" applyFont="1" applyBorder="1" applyAlignment="1">
      <alignment horizontal="left" vertical="top" wrapText="1"/>
    </xf>
    <xf numFmtId="0" fontId="10" fillId="0" borderId="1" xfId="1" applyBorder="1" applyAlignment="1">
      <alignment horizontal="left" vertical="top"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28" fillId="0" borderId="1" xfId="0" applyFont="1" applyBorder="1" applyAlignment="1">
      <alignment horizontal="left" vertical="top" wrapText="1"/>
    </xf>
    <xf numFmtId="0" fontId="14" fillId="0" borderId="1" xfId="1" applyFont="1" applyBorder="1" applyAlignment="1">
      <alignment horizontal="left" vertical="top" wrapText="1"/>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12"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0" fillId="3" borderId="1" xfId="0" applyFill="1" applyBorder="1" applyAlignment="1">
      <alignment horizontal="left"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xf>
    <xf numFmtId="0" fontId="25"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27" fillId="3" borderId="1" xfId="1" applyFont="1" applyFill="1" applyBorder="1" applyAlignment="1">
      <alignment horizontal="left" vertical="top" wrapText="1"/>
    </xf>
    <xf numFmtId="0" fontId="10" fillId="3" borderId="1" xfId="1" applyFill="1" applyBorder="1" applyAlignment="1">
      <alignment horizontal="left" vertical="top" wrapText="1"/>
    </xf>
    <xf numFmtId="0" fontId="16" fillId="3" borderId="1" xfId="0" applyFont="1" applyFill="1" applyBorder="1" applyAlignment="1">
      <alignment horizontal="left" vertical="top"/>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5" fillId="0" borderId="1" xfId="0" applyFont="1" applyBorder="1" applyAlignment="1">
      <alignment horizontal="left" vertical="top"/>
    </xf>
    <xf numFmtId="0" fontId="27" fillId="0" borderId="1" xfId="1" applyFont="1" applyFill="1" applyBorder="1" applyAlignment="1">
      <alignment horizontal="left" vertical="top" wrapText="1"/>
    </xf>
    <xf numFmtId="0" fontId="10" fillId="0" borderId="1" xfId="1" applyFill="1" applyBorder="1" applyAlignment="1">
      <alignment horizontal="left" vertical="top" wrapText="1"/>
    </xf>
    <xf numFmtId="0" fontId="7"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2" fillId="6" borderId="1" xfId="0" applyFont="1" applyFill="1" applyBorder="1" applyAlignment="1">
      <alignment horizontal="left" vertical="top"/>
    </xf>
    <xf numFmtId="0" fontId="11" fillId="6" borderId="1" xfId="0" applyFont="1" applyFill="1" applyBorder="1" applyAlignment="1">
      <alignment horizontal="left" vertical="top"/>
    </xf>
    <xf numFmtId="0" fontId="28" fillId="6" borderId="1" xfId="0" applyFont="1" applyFill="1" applyBorder="1" applyAlignment="1">
      <alignment horizontal="left" vertical="top" wrapText="1"/>
    </xf>
    <xf numFmtId="0" fontId="26" fillId="6"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26" fillId="6" borderId="1" xfId="0" applyFont="1" applyFill="1" applyBorder="1" applyAlignment="1">
      <alignment horizontal="left" vertical="top"/>
    </xf>
    <xf numFmtId="0" fontId="1" fillId="0" borderId="1" xfId="0" applyFont="1" applyFill="1" applyBorder="1"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left" vertical="top"/>
    </xf>
    <xf numFmtId="49" fontId="0" fillId="0" borderId="1" xfId="0" applyNumberFormat="1" applyBorder="1" applyAlignment="1">
      <alignment horizontal="left" vertical="top"/>
    </xf>
    <xf numFmtId="0" fontId="25" fillId="0" borderId="1" xfId="0" applyFont="1" applyBorder="1" applyAlignment="1">
      <alignment horizontal="left" vertical="top" wrapText="1"/>
    </xf>
    <xf numFmtId="0" fontId="0" fillId="0" borderId="1" xfId="0" applyBorder="1" applyAlignment="1">
      <alignment horizontal="left" vertical="top"/>
    </xf>
    <xf numFmtId="0" fontId="16" fillId="0" borderId="1" xfId="0" applyFont="1" applyBorder="1" applyAlignment="1">
      <alignment horizontal="left" vertical="top" wrapText="1"/>
    </xf>
    <xf numFmtId="0" fontId="1" fillId="3" borderId="1" xfId="0" applyFont="1" applyFill="1" applyBorder="1" applyAlignment="1">
      <alignment horizontal="left" vertical="top"/>
    </xf>
    <xf numFmtId="0" fontId="5" fillId="3" borderId="1" xfId="0" applyFont="1" applyFill="1" applyBorder="1" applyAlignment="1">
      <alignment horizontal="left" vertical="top"/>
    </xf>
    <xf numFmtId="0" fontId="5" fillId="3" borderId="1" xfId="0" applyFont="1" applyFill="1" applyBorder="1" applyAlignment="1">
      <alignment horizontal="left" vertical="top" wrapText="1"/>
    </xf>
    <xf numFmtId="0" fontId="1" fillId="0" borderId="2" xfId="0" applyFont="1" applyBorder="1" applyAlignment="1">
      <alignment horizontal="left" vertical="top"/>
    </xf>
    <xf numFmtId="0" fontId="1" fillId="0" borderId="6" xfId="0" applyFont="1" applyBorder="1" applyAlignment="1">
      <alignment horizontal="left" vertical="top"/>
    </xf>
    <xf numFmtId="0" fontId="16" fillId="0" borderId="1" xfId="1" applyFont="1" applyFill="1" applyBorder="1" applyAlignment="1">
      <alignment horizontal="left" vertical="top" wrapText="1"/>
    </xf>
    <xf numFmtId="0" fontId="16" fillId="0" borderId="1" xfId="1" applyFont="1" applyBorder="1" applyAlignment="1">
      <alignment horizontal="left" vertical="top" wrapText="1"/>
    </xf>
    <xf numFmtId="0" fontId="1" fillId="3" borderId="1" xfId="0" applyFont="1" applyFill="1" applyBorder="1" applyAlignment="1">
      <alignment horizontal="left" vertical="top" wrapText="1"/>
    </xf>
    <xf numFmtId="0" fontId="16" fillId="3" borderId="1" xfId="1" applyFont="1" applyFill="1" applyBorder="1" applyAlignment="1">
      <alignment horizontal="left" vertical="top" wrapText="1"/>
    </xf>
    <xf numFmtId="0" fontId="25" fillId="13" borderId="1" xfId="0" applyFont="1" applyFill="1" applyBorder="1" applyAlignment="1">
      <alignment horizontal="left" vertical="top" wrapText="1"/>
    </xf>
    <xf numFmtId="0" fontId="17" fillId="0" borderId="1" xfId="0" applyFont="1" applyBorder="1" applyAlignment="1">
      <alignment horizontal="left" vertical="top"/>
    </xf>
    <xf numFmtId="0" fontId="25" fillId="3" borderId="1" xfId="0" applyFont="1" applyFill="1" applyBorder="1" applyAlignment="1">
      <alignment horizontal="left" vertical="top"/>
    </xf>
    <xf numFmtId="0" fontId="7" fillId="3" borderId="1" xfId="0" applyFont="1" applyFill="1" applyBorder="1" applyAlignment="1">
      <alignment horizontal="left" vertical="top" wrapText="1"/>
    </xf>
    <xf numFmtId="0" fontId="1" fillId="3" borderId="1" xfId="0" applyFont="1" applyFill="1" applyBorder="1" applyAlignment="1">
      <alignment horizontal="left" vertical="top"/>
    </xf>
    <xf numFmtId="0" fontId="5" fillId="3" borderId="2" xfId="0" applyFont="1" applyFill="1" applyBorder="1" applyAlignment="1">
      <alignment horizontal="left" vertical="top" wrapText="1"/>
    </xf>
    <xf numFmtId="0" fontId="5" fillId="3" borderId="2" xfId="0" applyFont="1" applyFill="1" applyBorder="1" applyAlignment="1">
      <alignment horizontal="left" vertical="top"/>
    </xf>
    <xf numFmtId="0" fontId="7" fillId="3" borderId="2"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5" xfId="0" applyFont="1" applyFill="1" applyBorder="1" applyAlignment="1">
      <alignment horizontal="left" vertical="top"/>
    </xf>
    <xf numFmtId="0" fontId="7" fillId="3" borderId="5"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6" xfId="0" applyFill="1" applyBorder="1" applyAlignment="1">
      <alignment horizontal="left" vertical="top"/>
    </xf>
    <xf numFmtId="0" fontId="7" fillId="3" borderId="6" xfId="0" applyFont="1" applyFill="1" applyBorder="1" applyAlignment="1">
      <alignment horizontal="left" vertical="top" wrapText="1"/>
    </xf>
    <xf numFmtId="0" fontId="5" fillId="3" borderId="6" xfId="0" applyFont="1" applyFill="1" applyBorder="1" applyAlignment="1">
      <alignment horizontal="left" vertical="top" wrapText="1"/>
    </xf>
    <xf numFmtId="0" fontId="1" fillId="0" borderId="0" xfId="0" applyFont="1" applyFill="1" applyBorder="1"/>
    <xf numFmtId="0" fontId="0" fillId="0" borderId="0" xfId="0" applyFill="1" applyBorder="1"/>
    <xf numFmtId="0" fontId="11" fillId="0" borderId="0" xfId="0" applyFont="1" applyFill="1" applyBorder="1"/>
    <xf numFmtId="0" fontId="0" fillId="0" borderId="0" xfId="0" applyFill="1" applyBorder="1" applyAlignment="1">
      <alignment vertical="center"/>
    </xf>
    <xf numFmtId="0" fontId="25" fillId="0" borderId="2" xfId="0" applyFont="1" applyBorder="1" applyAlignment="1">
      <alignment horizontal="left" vertical="top" wrapText="1"/>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0" fillId="0" borderId="0" xfId="0" applyFill="1" applyBorder="1" applyAlignment="1">
      <alignment wrapText="1"/>
    </xf>
    <xf numFmtId="0" fontId="1" fillId="0" borderId="0" xfId="0" applyFont="1" applyFill="1" applyBorder="1" applyAlignment="1">
      <alignment horizontal="center"/>
    </xf>
    <xf numFmtId="0" fontId="25" fillId="0" borderId="0" xfId="0" applyFont="1" applyFill="1" applyBorder="1"/>
    <xf numFmtId="0" fontId="16" fillId="0" borderId="0" xfId="0" applyFont="1" applyFill="1" applyBorder="1" applyAlignment="1">
      <alignment wrapText="1"/>
    </xf>
    <xf numFmtId="0" fontId="17" fillId="0" borderId="0" xfId="0" applyFont="1" applyFill="1" applyBorder="1"/>
    <xf numFmtId="0" fontId="1" fillId="2" borderId="1" xfId="0" applyFont="1" applyFill="1" applyBorder="1" applyAlignment="1">
      <alignment horizontal="left" vertical="top"/>
    </xf>
    <xf numFmtId="0" fontId="0" fillId="2" borderId="1" xfId="0" applyFill="1" applyBorder="1" applyAlignment="1">
      <alignment horizontal="left" vertical="top"/>
    </xf>
    <xf numFmtId="0" fontId="0" fillId="2" borderId="2" xfId="0" applyFill="1" applyBorder="1" applyAlignment="1">
      <alignment horizontal="left" vertical="top"/>
    </xf>
    <xf numFmtId="0" fontId="0" fillId="2" borderId="6" xfId="0" applyFill="1" applyBorder="1" applyAlignment="1">
      <alignment horizontal="left" vertical="top"/>
    </xf>
    <xf numFmtId="0" fontId="0" fillId="2" borderId="2" xfId="0" applyFill="1" applyBorder="1" applyAlignment="1">
      <alignment horizontal="left" vertical="top" wrapText="1"/>
    </xf>
    <xf numFmtId="0" fontId="1" fillId="0" borderId="11" xfId="0" applyFont="1" applyFill="1" applyBorder="1" applyAlignment="1">
      <alignment horizontal="left" vertical="top" wrapText="1"/>
    </xf>
    <xf numFmtId="0" fontId="0" fillId="8" borderId="1" xfId="0" applyFill="1" applyBorder="1" applyAlignment="1">
      <alignment horizontal="left" vertical="top"/>
    </xf>
    <xf numFmtId="0" fontId="13" fillId="6" borderId="1" xfId="0" applyFont="1" applyFill="1" applyBorder="1" applyAlignment="1">
      <alignment horizontal="left" vertical="top" wrapText="1"/>
    </xf>
    <xf numFmtId="0" fontId="13"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6" fillId="0" borderId="1" xfId="0" applyFont="1" applyBorder="1" applyAlignment="1">
      <alignment horizontal="left" vertical="top"/>
    </xf>
    <xf numFmtId="0" fontId="14" fillId="0" borderId="1" xfId="1" applyFont="1" applyFill="1" applyBorder="1" applyAlignment="1">
      <alignment horizontal="left" vertical="top" wrapText="1"/>
    </xf>
    <xf numFmtId="0" fontId="26" fillId="0" borderId="1" xfId="0" applyFont="1" applyFill="1" applyBorder="1" applyAlignment="1">
      <alignment horizontal="left" vertical="top" wrapText="1"/>
    </xf>
    <xf numFmtId="0" fontId="12" fillId="0" borderId="1" xfId="0" applyFont="1" applyFill="1" applyBorder="1" applyAlignment="1">
      <alignment horizontal="left" vertical="top"/>
    </xf>
    <xf numFmtId="0" fontId="0" fillId="2" borderId="1" xfId="0"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16" fillId="0" borderId="1" xfId="0" applyFont="1" applyFill="1" applyBorder="1" applyAlignment="1">
      <alignment horizontal="left" vertical="top"/>
    </xf>
    <xf numFmtId="0" fontId="11" fillId="0"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0" xfId="0" applyFont="1" applyFill="1" applyAlignment="1">
      <alignment horizontal="left" vertical="top" wrapText="1"/>
    </xf>
    <xf numFmtId="0" fontId="7" fillId="0" borderId="2"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1" fillId="3" borderId="6" xfId="0" applyFont="1" applyFill="1" applyBorder="1" applyAlignment="1">
      <alignment horizontal="left" vertical="top"/>
    </xf>
    <xf numFmtId="0" fontId="15"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1" fillId="0" borderId="1" xfId="0" applyFont="1" applyBorder="1" applyAlignment="1">
      <alignment horizontal="left" vertical="top"/>
    </xf>
    <xf numFmtId="0" fontId="13" fillId="0" borderId="1" xfId="0" applyFont="1" applyBorder="1" applyAlignment="1">
      <alignment horizontal="left" vertical="top" wrapText="1"/>
    </xf>
    <xf numFmtId="0" fontId="6" fillId="0" borderId="1" xfId="0" applyFont="1" applyBorder="1" applyAlignment="1">
      <alignment horizontal="left" vertical="top" wrapText="1"/>
    </xf>
    <xf numFmtId="49" fontId="11" fillId="0" borderId="1" xfId="0" applyNumberFormat="1" applyFont="1" applyBorder="1" applyAlignment="1">
      <alignment horizontal="left" vertical="top"/>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16" fillId="0" borderId="0" xfId="0" applyFont="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xf>
    <xf numFmtId="0" fontId="11" fillId="0" borderId="0" xfId="0" applyFont="1" applyFill="1" applyBorder="1" applyAlignment="1">
      <alignment horizontal="left" vertical="top"/>
    </xf>
    <xf numFmtId="0" fontId="0" fillId="0" borderId="0" xfId="0" applyFill="1" applyBorder="1" applyAlignment="1">
      <alignment horizontal="left" vertical="top" wrapText="1"/>
    </xf>
    <xf numFmtId="0" fontId="16" fillId="0" borderId="0" xfId="0" applyFont="1" applyBorder="1" applyAlignment="1">
      <alignment horizontal="left" vertical="top"/>
    </xf>
    <xf numFmtId="0" fontId="16" fillId="0" borderId="0" xfId="0" applyFont="1" applyFill="1" applyBorder="1" applyAlignment="1">
      <alignment horizontal="left" vertical="top"/>
    </xf>
    <xf numFmtId="0" fontId="25" fillId="0" borderId="6" xfId="0" applyFont="1" applyBorder="1" applyAlignment="1">
      <alignment horizontal="left" vertical="top" wrapText="1"/>
    </xf>
    <xf numFmtId="0" fontId="25" fillId="0" borderId="0" xfId="0" applyFont="1" applyAlignment="1">
      <alignment horizontal="left" vertical="top"/>
    </xf>
    <xf numFmtId="0" fontId="16" fillId="0" borderId="0" xfId="0" applyFont="1" applyAlignment="1">
      <alignment horizontal="left" vertical="top" wrapText="1"/>
    </xf>
    <xf numFmtId="0" fontId="25" fillId="0" borderId="1" xfId="0" applyFont="1" applyFill="1" applyBorder="1" applyAlignment="1">
      <alignment horizontal="left" vertical="top" wrapText="1"/>
    </xf>
    <xf numFmtId="0" fontId="16" fillId="0" borderId="0" xfId="0" applyFont="1" applyFill="1" applyAlignment="1">
      <alignment horizontal="left" vertical="top" wrapText="1"/>
    </xf>
    <xf numFmtId="0" fontId="16" fillId="3" borderId="0" xfId="0" applyFont="1" applyFill="1" applyAlignment="1">
      <alignment horizontal="left" vertical="top" wrapText="1"/>
    </xf>
    <xf numFmtId="0" fontId="25" fillId="3" borderId="1" xfId="0" applyFont="1" applyFill="1" applyBorder="1" applyAlignment="1">
      <alignment horizontal="left" vertical="top" wrapText="1"/>
    </xf>
    <xf numFmtId="0" fontId="25" fillId="0" borderId="0" xfId="0" applyFont="1" applyAlignment="1">
      <alignment horizontal="left" vertical="top" wrapText="1"/>
    </xf>
    <xf numFmtId="0" fontId="25" fillId="3" borderId="2" xfId="0" applyFont="1" applyFill="1" applyBorder="1" applyAlignment="1">
      <alignment horizontal="left" vertical="top" wrapText="1"/>
    </xf>
    <xf numFmtId="0" fontId="25" fillId="3" borderId="5" xfId="0" applyFont="1" applyFill="1" applyBorder="1" applyAlignment="1">
      <alignment horizontal="left" vertical="top" wrapText="1"/>
    </xf>
    <xf numFmtId="0" fontId="25" fillId="3" borderId="6" xfId="0" applyFont="1" applyFill="1" applyBorder="1" applyAlignment="1">
      <alignment horizontal="left" vertical="top" wrapText="1"/>
    </xf>
    <xf numFmtId="0" fontId="30" fillId="0" borderId="4" xfId="0" applyFont="1" applyBorder="1" applyAlignment="1">
      <alignment horizontal="left" vertical="top"/>
    </xf>
    <xf numFmtId="0" fontId="30" fillId="0" borderId="1" xfId="0" applyFont="1" applyBorder="1" applyAlignment="1">
      <alignment horizontal="left" vertical="top"/>
    </xf>
    <xf numFmtId="0" fontId="16" fillId="0" borderId="4" xfId="0" applyFont="1" applyBorder="1" applyAlignment="1">
      <alignment horizontal="left" vertical="top"/>
    </xf>
    <xf numFmtId="0" fontId="25" fillId="10" borderId="11" xfId="0" applyFont="1" applyFill="1" applyBorder="1" applyAlignment="1">
      <alignment horizontal="left" vertical="top" wrapText="1"/>
    </xf>
    <xf numFmtId="0" fontId="25" fillId="10" borderId="12" xfId="0" applyFont="1" applyFill="1" applyBorder="1" applyAlignment="1">
      <alignment horizontal="left" vertical="top" wrapText="1"/>
    </xf>
    <xf numFmtId="0" fontId="25" fillId="10" borderId="14" xfId="0" applyFont="1" applyFill="1" applyBorder="1" applyAlignment="1">
      <alignment horizontal="left" vertical="top" wrapText="1"/>
    </xf>
    <xf numFmtId="0" fontId="25" fillId="10" borderId="16" xfId="0" applyFont="1" applyFill="1" applyBorder="1" applyAlignment="1">
      <alignment horizontal="left" vertical="top" wrapText="1"/>
    </xf>
    <xf numFmtId="0" fontId="25" fillId="10" borderId="14" xfId="0" applyFont="1" applyFill="1" applyBorder="1" applyAlignment="1">
      <alignment horizontal="left" vertical="top"/>
    </xf>
    <xf numFmtId="0" fontId="16" fillId="0" borderId="3" xfId="0" applyFont="1" applyBorder="1" applyAlignment="1">
      <alignment horizontal="left" vertical="top"/>
    </xf>
    <xf numFmtId="0" fontId="16" fillId="10" borderId="14" xfId="0" applyFont="1" applyFill="1" applyBorder="1" applyAlignment="1">
      <alignment horizontal="left" vertical="top" wrapText="1"/>
    </xf>
    <xf numFmtId="0" fontId="25" fillId="10" borderId="16" xfId="0" applyFont="1" applyFill="1" applyBorder="1" applyAlignment="1">
      <alignment horizontal="left" vertical="top"/>
    </xf>
    <xf numFmtId="0" fontId="16" fillId="10" borderId="14" xfId="0" applyFont="1" applyFill="1" applyBorder="1" applyAlignment="1">
      <alignment horizontal="left" vertical="top"/>
    </xf>
    <xf numFmtId="0" fontId="25" fillId="10" borderId="14" xfId="0" applyFont="1" applyFill="1" applyBorder="1" applyAlignment="1">
      <alignment horizontal="left" vertical="top" wrapText="1"/>
    </xf>
    <xf numFmtId="0" fontId="25" fillId="10" borderId="11" xfId="0" applyFont="1" applyFill="1" applyBorder="1" applyAlignment="1">
      <alignment horizontal="left" vertical="top" wrapText="1"/>
    </xf>
    <xf numFmtId="0" fontId="30" fillId="0" borderId="1" xfId="0" applyFont="1" applyBorder="1" applyAlignment="1">
      <alignment horizontal="left" vertical="top" wrapText="1"/>
    </xf>
    <xf numFmtId="0" fontId="30" fillId="10" borderId="9" xfId="0" applyFont="1" applyFill="1" applyBorder="1" applyAlignment="1">
      <alignment horizontal="left" vertical="top"/>
    </xf>
    <xf numFmtId="0" fontId="30" fillId="0" borderId="19" xfId="0" applyFont="1" applyBorder="1" applyAlignment="1">
      <alignment horizontal="left" vertical="top" wrapText="1"/>
    </xf>
    <xf numFmtId="0" fontId="30" fillId="0" borderId="10" xfId="0" applyFont="1" applyBorder="1" applyAlignment="1">
      <alignment horizontal="left" vertical="top" wrapText="1"/>
    </xf>
    <xf numFmtId="0" fontId="16" fillId="3" borderId="10" xfId="0" applyFont="1" applyFill="1" applyBorder="1" applyAlignment="1">
      <alignment horizontal="left" vertical="top" wrapText="1"/>
    </xf>
    <xf numFmtId="0" fontId="16" fillId="3" borderId="10" xfId="0" applyFont="1" applyFill="1" applyBorder="1" applyAlignment="1">
      <alignment horizontal="left" vertical="top"/>
    </xf>
    <xf numFmtId="0" fontId="16" fillId="3" borderId="2" xfId="0" applyFont="1" applyFill="1" applyBorder="1" applyAlignment="1">
      <alignment horizontal="left" vertical="top"/>
    </xf>
    <xf numFmtId="0" fontId="16" fillId="2" borderId="1" xfId="0" applyFont="1" applyFill="1" applyBorder="1" applyAlignment="1">
      <alignment horizontal="left" vertical="top"/>
    </xf>
    <xf numFmtId="0" fontId="16" fillId="3" borderId="4" xfId="0" applyFont="1" applyFill="1" applyBorder="1" applyAlignment="1">
      <alignment horizontal="left" vertical="top"/>
    </xf>
    <xf numFmtId="0" fontId="16" fillId="4" borderId="1" xfId="0" applyFont="1" applyFill="1" applyBorder="1" applyAlignment="1">
      <alignment horizontal="left" vertical="top"/>
    </xf>
    <xf numFmtId="0" fontId="16" fillId="4" borderId="2" xfId="0" applyFont="1" applyFill="1" applyBorder="1" applyAlignment="1">
      <alignment horizontal="left" vertical="top"/>
    </xf>
    <xf numFmtId="0" fontId="16" fillId="3" borderId="2" xfId="0" applyFont="1" applyFill="1" applyBorder="1" applyAlignment="1">
      <alignment horizontal="left" vertical="top"/>
    </xf>
    <xf numFmtId="0" fontId="16" fillId="4" borderId="5" xfId="0" applyFont="1" applyFill="1" applyBorder="1" applyAlignment="1">
      <alignment horizontal="left" vertical="top"/>
    </xf>
    <xf numFmtId="0" fontId="16" fillId="3" borderId="5" xfId="0" applyFont="1" applyFill="1" applyBorder="1" applyAlignment="1">
      <alignment horizontal="left" vertical="top"/>
    </xf>
    <xf numFmtId="0" fontId="16" fillId="4" borderId="6" xfId="0" applyFont="1" applyFill="1" applyBorder="1" applyAlignment="1">
      <alignment horizontal="left" vertical="top"/>
    </xf>
    <xf numFmtId="0" fontId="16" fillId="3" borderId="6" xfId="0" applyFont="1" applyFill="1" applyBorder="1" applyAlignment="1">
      <alignment horizontal="left" vertical="top"/>
    </xf>
    <xf numFmtId="0" fontId="16" fillId="9" borderId="2" xfId="0" applyFont="1" applyFill="1" applyBorder="1" applyAlignment="1">
      <alignment horizontal="left" vertical="top" wrapText="1"/>
    </xf>
    <xf numFmtId="0" fontId="16" fillId="5" borderId="2" xfId="0" applyFont="1" applyFill="1" applyBorder="1" applyAlignment="1">
      <alignment horizontal="left" vertical="top"/>
    </xf>
    <xf numFmtId="0" fontId="16" fillId="2" borderId="2" xfId="0" applyFont="1" applyFill="1" applyBorder="1" applyAlignment="1">
      <alignment horizontal="left" vertical="top"/>
    </xf>
    <xf numFmtId="0" fontId="16" fillId="9" borderId="6" xfId="0" applyFont="1" applyFill="1" applyBorder="1" applyAlignment="1">
      <alignment horizontal="left" vertical="top"/>
    </xf>
    <xf numFmtId="0" fontId="16" fillId="5" borderId="6" xfId="0" applyFont="1" applyFill="1" applyBorder="1" applyAlignment="1">
      <alignment horizontal="left" vertical="top"/>
    </xf>
    <xf numFmtId="0" fontId="16" fillId="2" borderId="6" xfId="0" applyFont="1" applyFill="1" applyBorder="1" applyAlignment="1">
      <alignment horizontal="left" vertical="top"/>
    </xf>
    <xf numFmtId="0" fontId="16" fillId="5" borderId="1" xfId="0" applyFont="1" applyFill="1" applyBorder="1" applyAlignment="1">
      <alignment horizontal="left" vertical="top"/>
    </xf>
    <xf numFmtId="0" fontId="16" fillId="4" borderId="1"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9" borderId="5" xfId="0" applyFont="1" applyFill="1" applyBorder="1" applyAlignment="1">
      <alignment horizontal="left" vertical="top" wrapText="1"/>
    </xf>
    <xf numFmtId="0" fontId="16" fillId="9" borderId="5" xfId="0" applyFont="1" applyFill="1" applyBorder="1" applyAlignment="1">
      <alignment horizontal="left" vertical="top"/>
    </xf>
    <xf numFmtId="0" fontId="16" fillId="9" borderId="6" xfId="0" applyFont="1" applyFill="1" applyBorder="1" applyAlignment="1">
      <alignment horizontal="left" vertical="top" wrapText="1"/>
    </xf>
    <xf numFmtId="0" fontId="34" fillId="9"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5" xfId="0" applyFont="1" applyFill="1" applyBorder="1" applyAlignment="1">
      <alignment horizontal="left" vertical="top"/>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9" borderId="1" xfId="0" applyFont="1" applyFill="1" applyBorder="1" applyAlignment="1">
      <alignment horizontal="left" vertical="top" wrapText="1"/>
    </xf>
    <xf numFmtId="0" fontId="16" fillId="9" borderId="2" xfId="0" applyFont="1" applyFill="1" applyBorder="1" applyAlignment="1">
      <alignment horizontal="left" vertical="top"/>
    </xf>
    <xf numFmtId="0" fontId="16" fillId="2" borderId="2" xfId="0" applyFont="1" applyFill="1" applyBorder="1" applyAlignment="1">
      <alignment horizontal="left" vertical="top"/>
    </xf>
    <xf numFmtId="0" fontId="16" fillId="0" borderId="0" xfId="0" applyFont="1" applyFill="1" applyBorder="1" applyAlignment="1">
      <alignment vertical="top" wrapText="1"/>
    </xf>
    <xf numFmtId="0" fontId="16" fillId="9" borderId="1" xfId="0" applyFont="1" applyFill="1" applyBorder="1" applyAlignment="1">
      <alignment horizontal="left" vertical="top"/>
    </xf>
    <xf numFmtId="0" fontId="30" fillId="0" borderId="9" xfId="0" applyFont="1" applyBorder="1" applyAlignment="1">
      <alignment horizontal="left" vertical="top" wrapText="1"/>
    </xf>
    <xf numFmtId="0" fontId="30" fillId="9" borderId="1" xfId="0" applyFont="1" applyFill="1" applyBorder="1" applyAlignment="1">
      <alignment horizontal="left" vertical="top"/>
    </xf>
    <xf numFmtId="0" fontId="30" fillId="2" borderId="1" xfId="0" applyFont="1" applyFill="1" applyBorder="1" applyAlignment="1">
      <alignment horizontal="left" vertical="top"/>
    </xf>
    <xf numFmtId="0" fontId="32" fillId="0" borderId="0" xfId="0" applyFont="1" applyAlignment="1">
      <alignment horizontal="left" vertical="top"/>
    </xf>
    <xf numFmtId="0" fontId="16" fillId="3" borderId="11" xfId="0" applyFont="1" applyFill="1" applyBorder="1" applyAlignment="1">
      <alignment horizontal="left" vertical="top" wrapText="1"/>
    </xf>
    <xf numFmtId="0" fontId="25" fillId="7" borderId="1" xfId="0" applyFont="1" applyFill="1" applyBorder="1" applyAlignment="1">
      <alignment horizontal="left" vertical="top" wrapText="1"/>
    </xf>
    <xf numFmtId="0" fontId="33" fillId="11" borderId="1" xfId="0" applyFont="1" applyFill="1" applyBorder="1" applyAlignment="1">
      <alignment horizontal="left" vertical="top" wrapText="1"/>
    </xf>
    <xf numFmtId="0" fontId="25" fillId="7" borderId="2" xfId="0" applyFont="1" applyFill="1" applyBorder="1" applyAlignment="1">
      <alignment horizontal="left" vertical="top" wrapText="1"/>
    </xf>
    <xf numFmtId="0" fontId="33" fillId="11" borderId="2" xfId="0" applyFont="1" applyFill="1" applyBorder="1" applyAlignment="1">
      <alignment horizontal="left" vertical="top" wrapText="1"/>
    </xf>
    <xf numFmtId="0" fontId="25" fillId="7" borderId="1" xfId="0" applyFont="1" applyFill="1" applyBorder="1" applyAlignment="1">
      <alignment horizontal="left" vertical="top" wrapText="1"/>
    </xf>
    <xf numFmtId="0" fontId="25" fillId="7" borderId="5" xfId="0" applyFont="1" applyFill="1" applyBorder="1" applyAlignment="1">
      <alignment horizontal="left" vertical="top" wrapText="1"/>
    </xf>
    <xf numFmtId="0" fontId="33" fillId="11" borderId="5" xfId="0" applyFont="1" applyFill="1" applyBorder="1" applyAlignment="1">
      <alignment horizontal="left" vertical="top" wrapText="1"/>
    </xf>
    <xf numFmtId="0" fontId="25" fillId="7" borderId="6" xfId="0" applyFont="1" applyFill="1" applyBorder="1" applyAlignment="1">
      <alignment horizontal="left" vertical="top" wrapText="1"/>
    </xf>
    <xf numFmtId="0" fontId="33" fillId="11" borderId="6" xfId="0" applyFont="1" applyFill="1" applyBorder="1" applyAlignment="1">
      <alignment horizontal="left" vertical="top" wrapText="1"/>
    </xf>
    <xf numFmtId="0" fontId="25" fillId="7" borderId="2" xfId="0" applyFont="1" applyFill="1" applyBorder="1" applyAlignment="1">
      <alignment horizontal="left" vertical="top"/>
    </xf>
    <xf numFmtId="0" fontId="25" fillId="7" borderId="1" xfId="0" applyFont="1" applyFill="1" applyBorder="1" applyAlignment="1">
      <alignment horizontal="left" vertical="top"/>
    </xf>
    <xf numFmtId="0" fontId="25" fillId="7" borderId="6" xfId="0" applyFont="1" applyFill="1" applyBorder="1" applyAlignment="1">
      <alignment horizontal="left" vertical="top"/>
    </xf>
    <xf numFmtId="0" fontId="16" fillId="7" borderId="2" xfId="0" applyFont="1" applyFill="1" applyBorder="1" applyAlignment="1">
      <alignment horizontal="left" vertical="top" wrapText="1"/>
    </xf>
    <xf numFmtId="0" fontId="16" fillId="7" borderId="5" xfId="0" applyFont="1" applyFill="1" applyBorder="1" applyAlignment="1">
      <alignment horizontal="left" vertical="top" wrapText="1"/>
    </xf>
    <xf numFmtId="0" fontId="16" fillId="7" borderId="6" xfId="0" applyFont="1" applyFill="1" applyBorder="1" applyAlignment="1">
      <alignment horizontal="left" vertical="top" wrapText="1"/>
    </xf>
    <xf numFmtId="0" fontId="34" fillId="9" borderId="1" xfId="0" applyFont="1" applyFill="1" applyBorder="1" applyAlignment="1">
      <alignment horizontal="left" vertical="top" wrapText="1"/>
    </xf>
    <xf numFmtId="0" fontId="25" fillId="7" borderId="2" xfId="0" applyFont="1" applyFill="1" applyBorder="1" applyAlignment="1">
      <alignment horizontal="left" vertical="top" wrapText="1"/>
    </xf>
    <xf numFmtId="0" fontId="25" fillId="7" borderId="5" xfId="0" applyFont="1" applyFill="1" applyBorder="1" applyAlignment="1">
      <alignment horizontal="left" vertical="top" wrapText="1"/>
    </xf>
    <xf numFmtId="0" fontId="25" fillId="7" borderId="6" xfId="0" applyFont="1" applyFill="1" applyBorder="1" applyAlignment="1">
      <alignment horizontal="left" vertical="top" wrapText="1"/>
    </xf>
    <xf numFmtId="0" fontId="16" fillId="7" borderId="1" xfId="0" applyFont="1" applyFill="1" applyBorder="1" applyAlignment="1">
      <alignment horizontal="left" vertical="top"/>
    </xf>
    <xf numFmtId="0" fontId="16" fillId="7" borderId="1" xfId="0" applyFont="1" applyFill="1" applyBorder="1" applyAlignment="1">
      <alignment horizontal="left" vertical="top" wrapText="1"/>
    </xf>
    <xf numFmtId="0" fontId="16" fillId="3" borderId="11" xfId="0" applyFont="1" applyFill="1" applyBorder="1" applyAlignment="1">
      <alignment horizontal="left" vertical="top"/>
    </xf>
    <xf numFmtId="0" fontId="33" fillId="11" borderId="2" xfId="0" applyFont="1" applyFill="1" applyBorder="1" applyAlignment="1">
      <alignment horizontal="left" vertical="top" wrapText="1"/>
    </xf>
    <xf numFmtId="0" fontId="16" fillId="9" borderId="2" xfId="0" applyFont="1" applyFill="1" applyBorder="1" applyAlignment="1">
      <alignment horizontal="left" vertical="top"/>
    </xf>
    <xf numFmtId="164" fontId="16" fillId="0" borderId="1" xfId="0" applyNumberFormat="1" applyFont="1" applyBorder="1" applyAlignment="1">
      <alignment horizontal="left" vertical="top"/>
    </xf>
    <xf numFmtId="164" fontId="16" fillId="0" borderId="0" xfId="0" applyNumberFormat="1" applyFont="1" applyFill="1" applyBorder="1" applyAlignment="1">
      <alignment horizontal="left" vertical="top"/>
    </xf>
    <xf numFmtId="0" fontId="16" fillId="0" borderId="0" xfId="0" applyFont="1" applyFill="1" applyBorder="1" applyAlignment="1">
      <alignment horizontal="left" vertical="top" wrapText="1"/>
    </xf>
    <xf numFmtId="0" fontId="16" fillId="3" borderId="3" xfId="0" applyFont="1" applyFill="1" applyBorder="1" applyAlignment="1">
      <alignment horizontal="left" vertical="top"/>
    </xf>
    <xf numFmtId="0" fontId="2" fillId="0" borderId="18" xfId="0" applyFont="1" applyBorder="1" applyAlignment="1">
      <alignment horizontal="left" vertical="top" wrapText="1"/>
    </xf>
    <xf numFmtId="0" fontId="4" fillId="0" borderId="18" xfId="0" applyFont="1" applyBorder="1" applyAlignment="1">
      <alignment horizontal="left" vertical="top" wrapText="1"/>
    </xf>
    <xf numFmtId="0" fontId="21" fillId="0" borderId="17" xfId="0" applyFont="1" applyBorder="1" applyAlignment="1">
      <alignment horizontal="left" vertical="top" wrapText="1"/>
    </xf>
    <xf numFmtId="0" fontId="21" fillId="0" borderId="17" xfId="0" applyFont="1" applyFill="1" applyBorder="1" applyAlignment="1">
      <alignment horizontal="left" vertical="top" wrapText="1"/>
    </xf>
    <xf numFmtId="0" fontId="21" fillId="0" borderId="18" xfId="0" applyFont="1" applyBorder="1" applyAlignment="1">
      <alignment horizontal="left" vertical="top"/>
    </xf>
    <xf numFmtId="0" fontId="2" fillId="0" borderId="17" xfId="0" applyFont="1" applyBorder="1" applyAlignment="1">
      <alignment horizontal="left" vertical="top"/>
    </xf>
    <xf numFmtId="0" fontId="2" fillId="0" borderId="17" xfId="0" applyFont="1" applyFill="1" applyBorder="1" applyAlignment="1">
      <alignment horizontal="left" vertical="top"/>
    </xf>
    <xf numFmtId="0" fontId="34" fillId="0" borderId="1" xfId="0" applyFont="1" applyBorder="1" applyAlignment="1">
      <alignment horizontal="left" vertical="top"/>
    </xf>
    <xf numFmtId="0" fontId="36" fillId="0" borderId="0" xfId="0" applyFont="1" applyAlignment="1">
      <alignment horizontal="left" vertical="top"/>
    </xf>
    <xf numFmtId="0" fontId="33" fillId="0" borderId="1" xfId="0" applyFont="1" applyBorder="1" applyAlignment="1">
      <alignment horizontal="left" vertical="top"/>
    </xf>
    <xf numFmtId="0" fontId="9"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wrapText="1"/>
    </xf>
    <xf numFmtId="0" fontId="25" fillId="0" borderId="2" xfId="0" applyFont="1" applyBorder="1" applyAlignment="1">
      <alignment horizontal="left" vertical="top"/>
    </xf>
    <xf numFmtId="0" fontId="25" fillId="0" borderId="5" xfId="0" applyFont="1" applyFill="1" applyBorder="1" applyAlignment="1">
      <alignment horizontal="left" vertical="top"/>
    </xf>
    <xf numFmtId="0" fontId="30" fillId="7" borderId="1" xfId="0" applyFont="1" applyFill="1" applyBorder="1" applyAlignment="1">
      <alignment horizontal="left" vertical="top" wrapText="1"/>
    </xf>
    <xf numFmtId="164" fontId="30" fillId="0" borderId="1" xfId="0" applyNumberFormat="1" applyFont="1" applyBorder="1" applyAlignment="1">
      <alignment horizontal="left" vertical="top"/>
    </xf>
    <xf numFmtId="0" fontId="25" fillId="0" borderId="1" xfId="0" applyFont="1" applyFill="1" applyBorder="1" applyAlignment="1">
      <alignment horizontal="left" vertical="top" wrapText="1"/>
    </xf>
    <xf numFmtId="0" fontId="25" fillId="0" borderId="1" xfId="0" applyFont="1" applyFill="1" applyBorder="1" applyAlignment="1">
      <alignment horizontal="left" vertical="top"/>
    </xf>
    <xf numFmtId="0" fontId="30" fillId="3" borderId="1" xfId="0" applyFont="1" applyFill="1" applyBorder="1" applyAlignment="1">
      <alignment horizontal="left" vertical="top" wrapText="1"/>
    </xf>
    <xf numFmtId="0" fontId="25" fillId="0" borderId="0" xfId="0" applyFont="1" applyFill="1" applyAlignment="1">
      <alignment horizontal="left" vertical="top" wrapText="1"/>
    </xf>
    <xf numFmtId="0" fontId="25" fillId="0" borderId="1" xfId="0" applyFont="1" applyFill="1" applyBorder="1" applyAlignment="1">
      <alignment horizontal="left" vertical="top"/>
    </xf>
    <xf numFmtId="0" fontId="34" fillId="0" borderId="1" xfId="0" applyFont="1" applyFill="1" applyBorder="1" applyAlignment="1">
      <alignment horizontal="left" vertical="top"/>
    </xf>
    <xf numFmtId="0" fontId="34" fillId="0" borderId="1" xfId="0" applyFont="1" applyFill="1" applyBorder="1" applyAlignment="1">
      <alignment horizontal="left" vertical="top" wrapText="1"/>
    </xf>
    <xf numFmtId="0" fontId="34" fillId="0" borderId="18" xfId="0" applyFont="1" applyFill="1" applyBorder="1" applyAlignment="1">
      <alignment horizontal="left" vertical="top" wrapText="1"/>
    </xf>
    <xf numFmtId="3" fontId="16" fillId="0" borderId="1" xfId="0" applyNumberFormat="1" applyFont="1" applyFill="1" applyBorder="1" applyAlignment="1">
      <alignment horizontal="left" vertical="top"/>
    </xf>
    <xf numFmtId="0" fontId="0" fillId="0" borderId="0" xfId="0" applyFill="1" applyAlignment="1">
      <alignment horizontal="center"/>
    </xf>
    <xf numFmtId="0" fontId="14" fillId="6" borderId="1" xfId="1" applyFont="1" applyFill="1" applyBorder="1" applyAlignment="1">
      <alignment horizontal="left" vertical="top" wrapText="1"/>
    </xf>
    <xf numFmtId="0" fontId="0" fillId="3" borderId="1" xfId="0" applyFont="1" applyFill="1" applyBorder="1" applyAlignment="1">
      <alignment horizontal="left" vertical="top" wrapText="1"/>
    </xf>
    <xf numFmtId="0" fontId="0" fillId="3" borderId="1" xfId="0" applyFont="1" applyFill="1" applyBorder="1" applyAlignment="1">
      <alignment horizontal="left" vertical="top"/>
    </xf>
    <xf numFmtId="0" fontId="26" fillId="0" borderId="1" xfId="1" applyFont="1" applyFill="1" applyBorder="1" applyAlignment="1">
      <alignment horizontal="left" vertical="top" wrapText="1"/>
    </xf>
    <xf numFmtId="0" fontId="26" fillId="0" borderId="1" xfId="1" applyFont="1" applyBorder="1" applyAlignment="1">
      <alignment horizontal="left" vertical="top" wrapText="1"/>
    </xf>
    <xf numFmtId="0" fontId="28" fillId="0" borderId="1" xfId="0" applyFont="1" applyBorder="1" applyAlignment="1">
      <alignment horizontal="left" vertical="top"/>
    </xf>
    <xf numFmtId="0" fontId="0" fillId="6" borderId="1" xfId="0" applyFont="1" applyFill="1" applyBorder="1" applyAlignment="1">
      <alignment horizontal="left" vertical="top"/>
    </xf>
    <xf numFmtId="0" fontId="0" fillId="0" borderId="0" xfId="0" applyFont="1" applyFill="1" applyBorder="1"/>
    <xf numFmtId="0" fontId="0" fillId="14" borderId="1" xfId="0" applyFill="1" applyBorder="1" applyAlignment="1">
      <alignment horizontal="left" vertical="top" wrapText="1"/>
    </xf>
    <xf numFmtId="0" fontId="1" fillId="14" borderId="1" xfId="0" applyFont="1" applyFill="1" applyBorder="1" applyAlignment="1">
      <alignment horizontal="left" vertical="top" wrapText="1"/>
    </xf>
    <xf numFmtId="0" fontId="0" fillId="14" borderId="1" xfId="0" applyFill="1" applyBorder="1" applyAlignment="1">
      <alignment horizontal="left" vertical="top"/>
    </xf>
    <xf numFmtId="0" fontId="25" fillId="14" borderId="1" xfId="0" applyFont="1" applyFill="1" applyBorder="1" applyAlignment="1">
      <alignment horizontal="left" vertical="top" wrapText="1"/>
    </xf>
    <xf numFmtId="0" fontId="16" fillId="14" borderId="1" xfId="0" applyFont="1" applyFill="1" applyBorder="1" applyAlignment="1">
      <alignment horizontal="left" vertical="top" wrapText="1"/>
    </xf>
    <xf numFmtId="0" fontId="10" fillId="14" borderId="1" xfId="1" applyFill="1" applyBorder="1" applyAlignment="1">
      <alignment horizontal="left" vertical="top" wrapText="1"/>
    </xf>
    <xf numFmtId="0" fontId="16" fillId="14" borderId="1" xfId="0" applyFont="1" applyFill="1" applyBorder="1" applyAlignment="1">
      <alignment horizontal="left" vertical="top"/>
    </xf>
    <xf numFmtId="0" fontId="0" fillId="14" borderId="1" xfId="0" applyFont="1" applyFill="1" applyBorder="1" applyAlignment="1">
      <alignment horizontal="left" vertical="top" wrapText="1"/>
    </xf>
    <xf numFmtId="0" fontId="0" fillId="14" borderId="1" xfId="0" applyFont="1" applyFill="1" applyBorder="1" applyAlignment="1">
      <alignment horizontal="left" vertical="top"/>
    </xf>
    <xf numFmtId="0" fontId="5" fillId="14" borderId="1" xfId="0" applyFont="1" applyFill="1" applyBorder="1" applyAlignment="1">
      <alignment horizontal="left" vertical="top" wrapText="1"/>
    </xf>
    <xf numFmtId="0" fontId="16" fillId="14" borderId="1" xfId="1" applyFont="1" applyFill="1" applyBorder="1" applyAlignment="1">
      <alignment horizontal="left" vertical="top" wrapText="1"/>
    </xf>
    <xf numFmtId="0" fontId="1" fillId="14" borderId="1" xfId="0" applyFont="1" applyFill="1" applyBorder="1" applyAlignment="1">
      <alignment horizontal="left" vertical="top"/>
    </xf>
    <xf numFmtId="0" fontId="5" fillId="14" borderId="1" xfId="0" applyFont="1" applyFill="1" applyBorder="1" applyAlignment="1">
      <alignment horizontal="left" vertical="top"/>
    </xf>
    <xf numFmtId="0" fontId="5" fillId="14" borderId="2" xfId="0" applyFont="1" applyFill="1" applyBorder="1" applyAlignment="1">
      <alignment horizontal="left" vertical="top" wrapText="1"/>
    </xf>
    <xf numFmtId="0" fontId="5" fillId="14" borderId="2" xfId="0" applyFont="1" applyFill="1" applyBorder="1" applyAlignment="1">
      <alignment horizontal="left" vertical="top"/>
    </xf>
    <xf numFmtId="0" fontId="7" fillId="14" borderId="2" xfId="0" applyFont="1" applyFill="1" applyBorder="1" applyAlignment="1">
      <alignment horizontal="left" vertical="top" wrapText="1"/>
    </xf>
    <xf numFmtId="0" fontId="5" fillId="14" borderId="5" xfId="0" applyFont="1" applyFill="1" applyBorder="1" applyAlignment="1">
      <alignment horizontal="left" vertical="top" wrapText="1"/>
    </xf>
    <xf numFmtId="0" fontId="5" fillId="14" borderId="5" xfId="0" applyFont="1" applyFill="1" applyBorder="1" applyAlignment="1">
      <alignment horizontal="left" vertical="top"/>
    </xf>
    <xf numFmtId="0" fontId="7" fillId="14" borderId="5" xfId="0" applyFont="1" applyFill="1" applyBorder="1" applyAlignment="1">
      <alignment horizontal="left" vertical="top" wrapText="1"/>
    </xf>
    <xf numFmtId="0" fontId="5" fillId="14" borderId="6" xfId="0" applyFont="1" applyFill="1" applyBorder="1" applyAlignment="1">
      <alignment horizontal="left" vertical="top" wrapText="1"/>
    </xf>
    <xf numFmtId="0" fontId="5" fillId="14" borderId="6" xfId="0" applyFont="1" applyFill="1" applyBorder="1" applyAlignment="1">
      <alignment horizontal="left" vertical="top"/>
    </xf>
    <xf numFmtId="0" fontId="7" fillId="14" borderId="6" xfId="0" applyFont="1" applyFill="1" applyBorder="1" applyAlignment="1">
      <alignment horizontal="left" vertical="top" wrapText="1"/>
    </xf>
    <xf numFmtId="0" fontId="25" fillId="14" borderId="1" xfId="0" applyFont="1" applyFill="1" applyBorder="1" applyAlignment="1">
      <alignment horizontal="left" vertical="top"/>
    </xf>
    <xf numFmtId="0" fontId="1" fillId="14" borderId="1" xfId="0" applyFont="1" applyFill="1" applyBorder="1" applyAlignment="1">
      <alignment horizontal="left" vertical="top"/>
    </xf>
    <xf numFmtId="0" fontId="1" fillId="14" borderId="2" xfId="0" applyFont="1" applyFill="1" applyBorder="1" applyAlignment="1">
      <alignment horizontal="left" vertical="top" wrapText="1"/>
    </xf>
    <xf numFmtId="0" fontId="7" fillId="14" borderId="1" xfId="0" applyFont="1" applyFill="1" applyBorder="1" applyAlignment="1">
      <alignment horizontal="left" vertical="top" wrapText="1"/>
    </xf>
    <xf numFmtId="0" fontId="1" fillId="14" borderId="5" xfId="0" applyFont="1" applyFill="1" applyBorder="1" applyAlignment="1">
      <alignment horizontal="left" vertical="top" wrapText="1"/>
    </xf>
    <xf numFmtId="0" fontId="1" fillId="14" borderId="6" xfId="0" applyFont="1" applyFill="1" applyBorder="1" applyAlignment="1">
      <alignment horizontal="left" vertical="top" wrapText="1"/>
    </xf>
    <xf numFmtId="0" fontId="1" fillId="14" borderId="1" xfId="0" applyFont="1" applyFill="1" applyBorder="1" applyAlignment="1">
      <alignment horizontal="left" vertical="top" wrapText="1"/>
    </xf>
    <xf numFmtId="0" fontId="11" fillId="14" borderId="1" xfId="0" applyFont="1" applyFill="1" applyBorder="1" applyAlignment="1">
      <alignment horizontal="left" vertical="top" wrapText="1"/>
    </xf>
    <xf numFmtId="0" fontId="1" fillId="14" borderId="2" xfId="0" applyFont="1" applyFill="1" applyBorder="1" applyAlignment="1">
      <alignment horizontal="left" vertical="top"/>
    </xf>
    <xf numFmtId="0" fontId="11" fillId="14" borderId="1" xfId="0" applyFont="1" applyFill="1" applyBorder="1" applyAlignment="1">
      <alignment horizontal="left" vertical="top"/>
    </xf>
    <xf numFmtId="0" fontId="12" fillId="14" borderId="1" xfId="0" applyFont="1" applyFill="1" applyBorder="1" applyAlignment="1">
      <alignment horizontal="left" vertical="top" wrapText="1"/>
    </xf>
    <xf numFmtId="0" fontId="14" fillId="14" borderId="1" xfId="1" applyFont="1" applyFill="1" applyBorder="1" applyAlignment="1">
      <alignment horizontal="left" vertical="top" wrapText="1"/>
    </xf>
    <xf numFmtId="0" fontId="26" fillId="14" borderId="1" xfId="0" applyFont="1" applyFill="1" applyBorder="1" applyAlignment="1">
      <alignment horizontal="left" vertical="top" wrapText="1"/>
    </xf>
    <xf numFmtId="0" fontId="26" fillId="14" borderId="1" xfId="0" applyFont="1" applyFill="1" applyBorder="1" applyAlignment="1">
      <alignment horizontal="left" vertical="top"/>
    </xf>
    <xf numFmtId="0" fontId="1" fillId="14" borderId="5" xfId="0" applyFont="1" applyFill="1" applyBorder="1" applyAlignment="1">
      <alignment horizontal="left" vertical="top"/>
    </xf>
    <xf numFmtId="0" fontId="1" fillId="14" borderId="6" xfId="0" applyFont="1" applyFill="1" applyBorder="1" applyAlignment="1">
      <alignment horizontal="left" vertical="top"/>
    </xf>
    <xf numFmtId="0" fontId="6" fillId="14" borderId="1" xfId="0" applyFont="1" applyFill="1" applyBorder="1" applyAlignment="1">
      <alignment horizontal="left" vertical="top" wrapText="1"/>
    </xf>
    <xf numFmtId="0" fontId="26" fillId="14" borderId="1" xfId="1" applyFont="1" applyFill="1" applyBorder="1" applyAlignment="1">
      <alignment horizontal="left" vertical="top" wrapText="1"/>
    </xf>
    <xf numFmtId="0" fontId="16" fillId="0" borderId="5" xfId="0" applyFont="1" applyFill="1" applyBorder="1" applyAlignment="1">
      <alignment horizontal="left" vertical="top"/>
    </xf>
    <xf numFmtId="0" fontId="16" fillId="0" borderId="0" xfId="0" applyFont="1" applyFill="1" applyAlignment="1">
      <alignment horizontal="left" vertical="top"/>
    </xf>
    <xf numFmtId="0" fontId="16" fillId="14" borderId="0" xfId="0" applyFont="1" applyFill="1" applyAlignment="1">
      <alignment horizontal="left" vertical="top" wrapText="1"/>
    </xf>
    <xf numFmtId="0" fontId="25" fillId="14" borderId="2" xfId="0" applyFont="1" applyFill="1" applyBorder="1" applyAlignment="1">
      <alignment horizontal="left" vertical="top" wrapText="1"/>
    </xf>
    <xf numFmtId="0" fontId="27" fillId="14" borderId="1" xfId="1" applyFont="1" applyFill="1" applyBorder="1" applyAlignment="1">
      <alignment horizontal="left" vertical="top" wrapText="1"/>
    </xf>
    <xf numFmtId="0" fontId="25" fillId="14" borderId="5" xfId="0" applyFont="1" applyFill="1" applyBorder="1" applyAlignment="1">
      <alignment horizontal="left" vertical="top" wrapText="1"/>
    </xf>
    <xf numFmtId="0" fontId="25" fillId="14" borderId="6" xfId="0" applyFont="1" applyFill="1" applyBorder="1" applyAlignment="1">
      <alignment horizontal="left" vertical="top" wrapText="1"/>
    </xf>
    <xf numFmtId="0" fontId="16" fillId="14" borderId="2" xfId="0" applyFont="1" applyFill="1" applyBorder="1" applyAlignment="1">
      <alignment horizontal="left" vertical="top"/>
    </xf>
    <xf numFmtId="0" fontId="16" fillId="14" borderId="3" xfId="0" applyFont="1" applyFill="1" applyBorder="1" applyAlignment="1">
      <alignment horizontal="left" vertical="top"/>
    </xf>
    <xf numFmtId="0" fontId="16" fillId="14" borderId="10" xfId="0" applyFont="1" applyFill="1" applyBorder="1" applyAlignment="1">
      <alignment horizontal="left" vertical="top" wrapText="1"/>
    </xf>
    <xf numFmtId="0" fontId="16" fillId="14" borderId="5" xfId="0" applyFont="1" applyFill="1" applyBorder="1" applyAlignment="1">
      <alignment horizontal="left" vertical="top"/>
    </xf>
    <xf numFmtId="0" fontId="16" fillId="14" borderId="13" xfId="0" applyFont="1" applyFill="1" applyBorder="1" applyAlignment="1">
      <alignment horizontal="left" vertical="top"/>
    </xf>
    <xf numFmtId="0" fontId="16" fillId="14" borderId="6" xfId="0" applyFont="1" applyFill="1" applyBorder="1" applyAlignment="1">
      <alignment horizontal="left" vertical="top"/>
    </xf>
    <xf numFmtId="0" fontId="16" fillId="14" borderId="15" xfId="0" applyFont="1" applyFill="1" applyBorder="1" applyAlignment="1">
      <alignment horizontal="left" vertical="top"/>
    </xf>
    <xf numFmtId="0" fontId="16" fillId="14" borderId="4" xfId="0" applyFont="1" applyFill="1" applyBorder="1" applyAlignment="1">
      <alignment horizontal="left" vertical="top"/>
    </xf>
    <xf numFmtId="0" fontId="16" fillId="14" borderId="2" xfId="0" applyFont="1" applyFill="1" applyBorder="1" applyAlignment="1">
      <alignment horizontal="left" vertical="top"/>
    </xf>
    <xf numFmtId="0" fontId="16" fillId="14" borderId="4" xfId="0" applyFont="1" applyFill="1" applyBorder="1" applyAlignment="1">
      <alignment horizontal="left" vertical="top" wrapText="1"/>
    </xf>
    <xf numFmtId="0" fontId="16" fillId="14" borderId="10" xfId="0" applyFont="1" applyFill="1" applyBorder="1" applyAlignment="1">
      <alignment horizontal="left" vertical="top"/>
    </xf>
    <xf numFmtId="0" fontId="16" fillId="14" borderId="5" xfId="0" applyFont="1" applyFill="1" applyBorder="1" applyAlignment="1">
      <alignment horizontal="left" vertical="top"/>
    </xf>
    <xf numFmtId="0" fontId="16" fillId="14" borderId="13" xfId="0" applyFont="1" applyFill="1" applyBorder="1" applyAlignment="1">
      <alignment horizontal="left" vertical="top"/>
    </xf>
    <xf numFmtId="0" fontId="16" fillId="3" borderId="3" xfId="0" applyFont="1" applyFill="1" applyBorder="1" applyAlignment="1">
      <alignment horizontal="left" vertical="top"/>
    </xf>
    <xf numFmtId="0" fontId="16" fillId="3" borderId="15" xfId="0" applyFont="1" applyFill="1" applyBorder="1" applyAlignment="1">
      <alignment horizontal="left" vertical="top"/>
    </xf>
    <xf numFmtId="0" fontId="16" fillId="3" borderId="13" xfId="0" applyFont="1" applyFill="1" applyBorder="1" applyAlignment="1">
      <alignment horizontal="left" vertical="top"/>
    </xf>
    <xf numFmtId="0" fontId="19" fillId="0" borderId="0" xfId="0" applyFont="1" applyFill="1" applyAlignment="1">
      <alignment horizontal="left" vertical="top"/>
    </xf>
    <xf numFmtId="0" fontId="16" fillId="14" borderId="11" xfId="0" applyFont="1" applyFill="1" applyBorder="1" applyAlignment="1">
      <alignment horizontal="left" vertical="top" wrapText="1"/>
    </xf>
    <xf numFmtId="0" fontId="10" fillId="14" borderId="10" xfId="1" applyFill="1" applyBorder="1" applyAlignment="1">
      <alignment horizontal="left" vertical="top" wrapText="1"/>
    </xf>
    <xf numFmtId="0" fontId="16" fillId="14" borderId="11" xfId="0" applyFont="1" applyFill="1" applyBorder="1" applyAlignment="1">
      <alignment horizontal="left" vertical="top"/>
    </xf>
    <xf numFmtId="0" fontId="8" fillId="0" borderId="0" xfId="0" applyFont="1" applyAlignment="1"/>
    <xf numFmtId="0" fontId="1"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E3E3E3"/>
      <color rgb="FFF2F2F2"/>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pspwa.app.box.com/s/m4ww5rzli8fdl4u10dwb0p3rrfi05p20/file/900070790008" TargetMode="External"/><Relationship Id="rId299" Type="http://schemas.openxmlformats.org/officeDocument/2006/relationships/hyperlink" Target="https://apps.ecology.wa.gov/publications/documents/2303113.pdf" TargetMode="External"/><Relationship Id="rId21" Type="http://schemas.openxmlformats.org/officeDocument/2006/relationships/hyperlink" Target="https://pspwa.app.box.com/s/m4ww5rzli8fdl4u10dwb0p3rrfi05p20/file/900070648408" TargetMode="External"/><Relationship Id="rId63" Type="http://schemas.openxmlformats.org/officeDocument/2006/relationships/hyperlink" Target="https://pspwa.app.box.com/s/m4ww5rzli8fdl4u10dwb0p3rrfi05p20/file/900070648408" TargetMode="External"/><Relationship Id="rId159" Type="http://schemas.openxmlformats.org/officeDocument/2006/relationships/hyperlink" Target="https://www.ezview.wa.gov/Portals/_1962/Documents/6ppd/6PPD%20Alternatives%20Technical%20Memo.pdf" TargetMode="External"/><Relationship Id="rId324" Type="http://schemas.openxmlformats.org/officeDocument/2006/relationships/hyperlink" Target="https://6ppd.itrcweb.org/wp-content/uploads/2023/09/6PPD-Focus-Sheet-Web-Layout-9.pdf" TargetMode="External"/><Relationship Id="rId366" Type="http://schemas.openxmlformats.org/officeDocument/2006/relationships/hyperlink" Target="https://marinesurvivalproject.com/wp-content/uploads/LLTK_SSMSP_Transboundary-Workshop-2023_Final.pdf" TargetMode="External"/><Relationship Id="rId170" Type="http://schemas.openxmlformats.org/officeDocument/2006/relationships/hyperlink" Target="https://www.ezview.wa.gov/Portals/_1962/Documents/6ppd/6PPD%20Alternatives%20Technical%20Memo.pdf" TargetMode="External"/><Relationship Id="rId226" Type="http://schemas.openxmlformats.org/officeDocument/2006/relationships/hyperlink" Target="https://apps.ecology.wa.gov/publications/documents/2203020.pdf" TargetMode="External"/><Relationship Id="rId433" Type="http://schemas.openxmlformats.org/officeDocument/2006/relationships/hyperlink" Target="https://apps.ecology.wa.gov/publications/documents/2203020.pdf" TargetMode="External"/><Relationship Id="rId268" Type="http://schemas.openxmlformats.org/officeDocument/2006/relationships/hyperlink" Target="https://apps.ecology.wa.gov/publications/documents/2303113.pdf" TargetMode="External"/><Relationship Id="rId32" Type="http://schemas.openxmlformats.org/officeDocument/2006/relationships/hyperlink" Target="https://pubs.usgs.gov/publication/ofr20191131" TargetMode="External"/><Relationship Id="rId74" Type="http://schemas.openxmlformats.org/officeDocument/2006/relationships/hyperlink" Target="https://pspwa.app.box.com/s/m4ww5rzli8fdl4u10dwb0p3rrfi05p20/file/900070649608" TargetMode="External"/><Relationship Id="rId128" Type="http://schemas.openxmlformats.org/officeDocument/2006/relationships/hyperlink" Target="https://apps.ecology.wa.gov/publications/documents/2203020.pdf" TargetMode="External"/><Relationship Id="rId335" Type="http://schemas.openxmlformats.org/officeDocument/2006/relationships/hyperlink" Target="https://files.nwifc.org/sow/2020/state-of-our-watersheds-sow-2020-final-web.pdf?_gl=1*4rui3z*_ga*MTY5Mzk1ODY0Ni4xNzEwMzYxOTAw*_ga_XGZ6DS8QV6*MTcxMDM2MTkwMC4xLjEuMTcxMDM2MTk0MC4wLjAuMA.." TargetMode="External"/><Relationship Id="rId377" Type="http://schemas.openxmlformats.org/officeDocument/2006/relationships/hyperlink" Target="https://apps.ecology.wa.gov/publications/documents/2203020.pdf" TargetMode="External"/><Relationship Id="rId5" Type="http://schemas.openxmlformats.org/officeDocument/2006/relationships/hyperlink" Target="https://pspwa.app.box.com/s/m4ww5rzli8fdl4u10dwb0p3rrfi05p20/file/900070648408" TargetMode="External"/><Relationship Id="rId181" Type="http://schemas.openxmlformats.org/officeDocument/2006/relationships/hyperlink" Target="https://www.ezview.wa.gov/Portals/_1962/Documents/6ppd/6PPD%20Alternatives%20Technical%20Memo.pdf" TargetMode="External"/><Relationship Id="rId237" Type="http://schemas.openxmlformats.org/officeDocument/2006/relationships/hyperlink" Target="https://apps.ecology.wa.gov/publications/documents/2203020.pdf" TargetMode="External"/><Relationship Id="rId402" Type="http://schemas.openxmlformats.org/officeDocument/2006/relationships/hyperlink" Target="https://apps.ecology.wa.gov/publications/documents/2203020.pdf" TargetMode="External"/><Relationship Id="rId279" Type="http://schemas.openxmlformats.org/officeDocument/2006/relationships/hyperlink" Target="https://apps.ecology.wa.gov/publications/documents/2303113.pdf" TargetMode="External"/><Relationship Id="rId444" Type="http://schemas.openxmlformats.org/officeDocument/2006/relationships/hyperlink" Target="https://apps.ecology.wa.gov/publications/documents/2203020.pdf" TargetMode="External"/><Relationship Id="rId43" Type="http://schemas.openxmlformats.org/officeDocument/2006/relationships/hyperlink" Target="https://pspwa.app.box.com/s/m4ww5rzli8fdl4u10dwb0p3rrfi05p20/file/900070667608" TargetMode="External"/><Relationship Id="rId139" Type="http://schemas.openxmlformats.org/officeDocument/2006/relationships/hyperlink" Target="https://static1.squarespace.com/static/633b3dd6649ed62926ed7271/t/63ee6cd15eb30a0fd4f0630d/1676569810601/6PPD-in-Tires-Innovation-Forum-Meeting-Report.pdf" TargetMode="External"/><Relationship Id="rId290" Type="http://schemas.openxmlformats.org/officeDocument/2006/relationships/hyperlink" Target="https://apps.ecology.wa.gov/publications/documents/2303113.pdf" TargetMode="External"/><Relationship Id="rId304" Type="http://schemas.openxmlformats.org/officeDocument/2006/relationships/hyperlink" Target="https://apps.ecology.wa.gov/publications/documents/2303113.pdf" TargetMode="External"/><Relationship Id="rId346" Type="http://schemas.openxmlformats.org/officeDocument/2006/relationships/hyperlink" Target="https://www.epa.gov/system/files/documents/2022-06/puget-sound-federal-task-force-action-plan-2022-2026.pdf" TargetMode="External"/><Relationship Id="rId388" Type="http://schemas.openxmlformats.org/officeDocument/2006/relationships/hyperlink" Target="https://apps.ecology.wa.gov/publications/documents/2203020.pdf" TargetMode="External"/><Relationship Id="rId85" Type="http://schemas.openxmlformats.org/officeDocument/2006/relationships/hyperlink" Target="https://pspwa.app.box.com/s/m4ww5rzli8fdl4u10dwb0p3rrfi05p20/file/900070649608" TargetMode="External"/><Relationship Id="rId150" Type="http://schemas.openxmlformats.org/officeDocument/2006/relationships/hyperlink" Target="https://apps.ecology.wa.gov/publications/documents/2304017.pdf" TargetMode="External"/><Relationship Id="rId192" Type="http://schemas.openxmlformats.org/officeDocument/2006/relationships/hyperlink" Target="https://fortress.wa.gov/ecy/ezshare/wq/Permits/Flare/2019SWMMWW/Content/Resources/DocsForDownload/2022_SWTreatmentOfTireContaminants-BMPEffectiveness.pdf" TargetMode="External"/><Relationship Id="rId206" Type="http://schemas.openxmlformats.org/officeDocument/2006/relationships/hyperlink" Target="https://apps.ecology.wa.gov/publications/documents/2203020.pdf" TargetMode="External"/><Relationship Id="rId413" Type="http://schemas.openxmlformats.org/officeDocument/2006/relationships/hyperlink" Target="https://apps.ecology.wa.gov/publications/documents/2203020.pdf" TargetMode="External"/><Relationship Id="rId248" Type="http://schemas.openxmlformats.org/officeDocument/2006/relationships/hyperlink" Target="https://apps.ecology.wa.gov/publications/documents/2203020.pdf" TargetMode="External"/><Relationship Id="rId455" Type="http://schemas.openxmlformats.org/officeDocument/2006/relationships/hyperlink" Target="https://apps.ecology.wa.gov/publications/documents/2203020.pdf" TargetMode="External"/><Relationship Id="rId12" Type="http://schemas.openxmlformats.org/officeDocument/2006/relationships/hyperlink" Target="https://pspwa.app.box.com/s/m4ww5rzli8fdl4u10dwb0p3rrfi05p20/file/900070648408" TargetMode="External"/><Relationship Id="rId108" Type="http://schemas.openxmlformats.org/officeDocument/2006/relationships/hyperlink" Target="https://pspwa.app.box.com/s/m4ww5rzli8fdl4u10dwb0p3rrfi05p20/file/900070648408" TargetMode="External"/><Relationship Id="rId315" Type="http://schemas.openxmlformats.org/officeDocument/2006/relationships/hyperlink" Target="https://www.ezview.wa.gov/Portals/_1962/images/Hazardous%20Waste%20and%20Toxics%20Reduction/6PPD/6PPD%20Webinar%20Follow-Up%20Document%20-%20June%202023.pdf" TargetMode="External"/><Relationship Id="rId357" Type="http://schemas.openxmlformats.org/officeDocument/2006/relationships/hyperlink" Target="https://www.epa.gov/system/files/documents/2022-06/puget-sound-federal-task-force-action-plan-2022-2026.pdf" TargetMode="External"/><Relationship Id="rId54" Type="http://schemas.openxmlformats.org/officeDocument/2006/relationships/hyperlink" Target="https://pspwa.app.box.com/s/m4ww5rzli8fdl4u10dwb0p3rrfi05p20/file/900070648408" TargetMode="External"/><Relationship Id="rId96" Type="http://schemas.openxmlformats.org/officeDocument/2006/relationships/hyperlink" Target="https://pspwa.app.box.com/s/m4ww5rzli8fdl4u10dwb0p3rrfi05p20/file/900070649608" TargetMode="External"/><Relationship Id="rId161" Type="http://schemas.openxmlformats.org/officeDocument/2006/relationships/hyperlink" Target="https://www.ezview.wa.gov/Portals/_1962/Documents/6ppd/6PPD%20Alternatives%20Technical%20Memo.pdf" TargetMode="External"/><Relationship Id="rId217" Type="http://schemas.openxmlformats.org/officeDocument/2006/relationships/hyperlink" Target="https://apps.ecology.wa.gov/publications/documents/2203020.pdf" TargetMode="External"/><Relationship Id="rId399" Type="http://schemas.openxmlformats.org/officeDocument/2006/relationships/hyperlink" Target="https://apps.ecology.wa.gov/publications/documents/2203020.pdf" TargetMode="External"/><Relationship Id="rId259" Type="http://schemas.openxmlformats.org/officeDocument/2006/relationships/hyperlink" Target="https://apps.ecology.wa.gov/publications/documents/2203020.pdf" TargetMode="External"/><Relationship Id="rId424" Type="http://schemas.openxmlformats.org/officeDocument/2006/relationships/hyperlink" Target="https://apps.ecology.wa.gov/publications/documents/2203020.pdf" TargetMode="External"/><Relationship Id="rId466" Type="http://schemas.openxmlformats.org/officeDocument/2006/relationships/hyperlink" Target="https://pspwa.app.box.com/s/m4ww5rzli8fdl4u10dwb0p3rrfi05p20/file/900070790008" TargetMode="External"/><Relationship Id="rId23" Type="http://schemas.openxmlformats.org/officeDocument/2006/relationships/hyperlink" Target="https://pspwa.app.box.com/s/m4ww5rzli8fdl4u10dwb0p3rrfi05p20/file/900070648408" TargetMode="External"/><Relationship Id="rId119" Type="http://schemas.openxmlformats.org/officeDocument/2006/relationships/hyperlink" Target="https://pspwa.app.box.com/s/m4ww5rzli8fdl4u10dwb0p3rrfi05p20/file/900070648408" TargetMode="External"/><Relationship Id="rId270" Type="http://schemas.openxmlformats.org/officeDocument/2006/relationships/hyperlink" Target="https://apps.ecology.wa.gov/publications/documents/2303113.pdf" TargetMode="External"/><Relationship Id="rId326" Type="http://schemas.openxmlformats.org/officeDocument/2006/relationships/hyperlink" Target="https://6ppd.itrcweb.org/wp-content/uploads/2023/09/6PPD-Focus-Sheet-Web-Layout-9.pdf" TargetMode="External"/><Relationship Id="rId65" Type="http://schemas.openxmlformats.org/officeDocument/2006/relationships/hyperlink" Target="https://pspwa.app.box.com/s/m4ww5rzli8fdl4u10dwb0p3rrfi05p20/file/900070648408" TargetMode="External"/><Relationship Id="rId130" Type="http://schemas.openxmlformats.org/officeDocument/2006/relationships/hyperlink" Target="https://files.nwifc.org/sow/2020/state-of-our-watersheds-sow-2020-final-web.pdf?_gl=1*4rui3z*_ga*MTY5Mzk1ODY0Ni4xNzEwMzYxOTAw*_ga_XGZ6DS8QV6*MTcxMDM2MTkwMC4xLjEuMTcxMDM2MTk0MC4wLjAuMA.." TargetMode="External"/><Relationship Id="rId368" Type="http://schemas.openxmlformats.org/officeDocument/2006/relationships/hyperlink" Target="https://marinesurvivalproject.com/wp-content/uploads/LLTK_SSMSP_Transboundary-Workshop-2023_Final.pdf" TargetMode="External"/><Relationship Id="rId172" Type="http://schemas.openxmlformats.org/officeDocument/2006/relationships/hyperlink" Target="https://www.ezview.wa.gov/Portals/_1962/Documents/6ppd/6PPD%20Alternatives%20Technical%20Memo.pdf" TargetMode="External"/><Relationship Id="rId228" Type="http://schemas.openxmlformats.org/officeDocument/2006/relationships/hyperlink" Target="https://apps.ecology.wa.gov/publications/documents/2203020.pdf" TargetMode="External"/><Relationship Id="rId435" Type="http://schemas.openxmlformats.org/officeDocument/2006/relationships/hyperlink" Target="https://apps.ecology.wa.gov/publications/documents/2203020.pdf" TargetMode="External"/><Relationship Id="rId281" Type="http://schemas.openxmlformats.org/officeDocument/2006/relationships/hyperlink" Target="https://apps.ecology.wa.gov/publications/documents/2303113.pdf" TargetMode="External"/><Relationship Id="rId337" Type="http://schemas.openxmlformats.org/officeDocument/2006/relationships/hyperlink" Target="https://files.nwifc.org/sow/2020/state-of-our-watersheds-sow-2020-final-web.pdf?_gl=1*4rui3z*_ga*MTY5Mzk1ODY0Ni4xNzEwMzYxOTAw*_ga_XGZ6DS8QV6*MTcxMDM2MTkwMC4xLjEuMTcxMDM2MTk0MC4wLjAuMA.." TargetMode="External"/><Relationship Id="rId34" Type="http://schemas.openxmlformats.org/officeDocument/2006/relationships/hyperlink" Target="https://pspwa.app.box.com/s/m4ww5rzli8fdl4u10dwb0p3rrfi05p20/file/900070658008" TargetMode="External"/><Relationship Id="rId76" Type="http://schemas.openxmlformats.org/officeDocument/2006/relationships/hyperlink" Target="https://pspwa.app.box.com/s/m4ww5rzli8fdl4u10dwb0p3rrfi05p20/file/900070649608" TargetMode="External"/><Relationship Id="rId141" Type="http://schemas.openxmlformats.org/officeDocument/2006/relationships/hyperlink" Target="https://static1.squarespace.com/static/633b3dd6649ed62926ed7271/t/63ee6cd15eb30a0fd4f0630d/1676569810601/6PPD-in-Tires-Innovation-Forum-Meeting-Report.pdf" TargetMode="External"/><Relationship Id="rId379" Type="http://schemas.openxmlformats.org/officeDocument/2006/relationships/hyperlink" Target="https://apps.ecology.wa.gov/publications/documents/2203020.pdf" TargetMode="External"/><Relationship Id="rId7" Type="http://schemas.openxmlformats.org/officeDocument/2006/relationships/hyperlink" Target="https://wdfw.wa.gov/sites/default/files/publications/01925/wdfw01925.pdf" TargetMode="External"/><Relationship Id="rId183" Type="http://schemas.openxmlformats.org/officeDocument/2006/relationships/hyperlink" Target="https://fortress.wa.gov/ecy/ezshare/wq/Permits/Flare/2019SWMMWW/Content/Resources/DocsForDownload/2022_SWTreatmentOfTireContaminants-BMPEffectiveness.pdf" TargetMode="External"/><Relationship Id="rId239" Type="http://schemas.openxmlformats.org/officeDocument/2006/relationships/hyperlink" Target="https://apps.ecology.wa.gov/publications/documents/2203020.pdf" TargetMode="External"/><Relationship Id="rId390" Type="http://schemas.openxmlformats.org/officeDocument/2006/relationships/hyperlink" Target="https://apps.ecology.wa.gov/publications/documents/2203020.pdf" TargetMode="External"/><Relationship Id="rId404" Type="http://schemas.openxmlformats.org/officeDocument/2006/relationships/hyperlink" Target="https://apps.ecology.wa.gov/publications/documents/2203020.pdf" TargetMode="External"/><Relationship Id="rId446" Type="http://schemas.openxmlformats.org/officeDocument/2006/relationships/hyperlink" Target="https://apps.ecology.wa.gov/publications/documents/2203020.pdf" TargetMode="External"/><Relationship Id="rId250" Type="http://schemas.openxmlformats.org/officeDocument/2006/relationships/hyperlink" Target="https://apps.ecology.wa.gov/publications/documents/2203020.pdf" TargetMode="External"/><Relationship Id="rId292" Type="http://schemas.openxmlformats.org/officeDocument/2006/relationships/hyperlink" Target="https://apps.ecology.wa.gov/publications/documents/2303113.pdf" TargetMode="External"/><Relationship Id="rId306" Type="http://schemas.openxmlformats.org/officeDocument/2006/relationships/hyperlink" Target="https://www.ezview.wa.gov/Portals/_1962/images/Hazardous%20Waste%20and%20Toxics%20Reduction/6PPD/6PPD%20Webinar%20Follow-Up%20Document%20-%20June%202023.pdf" TargetMode="External"/><Relationship Id="rId45" Type="http://schemas.openxmlformats.org/officeDocument/2006/relationships/hyperlink" Target="https://pspwa.app.box.com/s/m4ww5rzli8fdl4u10dwb0p3rrfi05p20/file/900070667608" TargetMode="External"/><Relationship Id="rId87" Type="http://schemas.openxmlformats.org/officeDocument/2006/relationships/hyperlink" Target="https://pspwa.app.box.com/s/m4ww5rzli8fdl4u10dwb0p3rrfi05p20/file/900070649608" TargetMode="External"/><Relationship Id="rId110" Type="http://schemas.openxmlformats.org/officeDocument/2006/relationships/hyperlink" Target="https://pspwa.app.box.com/s/m4ww5rzli8fdl4u10dwb0p3rrfi05p20/file/900070648408" TargetMode="External"/><Relationship Id="rId348" Type="http://schemas.openxmlformats.org/officeDocument/2006/relationships/hyperlink" Target="https://www.epa.gov/system/files/documents/2022-06/puget-sound-federal-task-force-action-plan-2022-2026.pdf" TargetMode="External"/><Relationship Id="rId152" Type="http://schemas.openxmlformats.org/officeDocument/2006/relationships/hyperlink" Target="https://apps.ecology.wa.gov/publications/documents/2304017.pdf" TargetMode="External"/><Relationship Id="rId194" Type="http://schemas.openxmlformats.org/officeDocument/2006/relationships/hyperlink" Target="https://fortress.wa.gov/ecy/ezshare/wq/Permits/Flare/2019SWMMWW/Content/Resources/DocsForDownload/2022_SWTreatmentOfTireContaminants-BMPEffectiveness.pdf" TargetMode="External"/><Relationship Id="rId208" Type="http://schemas.openxmlformats.org/officeDocument/2006/relationships/hyperlink" Target="https://apps.ecology.wa.gov/publications/documents/2203020.pdf" TargetMode="External"/><Relationship Id="rId415" Type="http://schemas.openxmlformats.org/officeDocument/2006/relationships/hyperlink" Target="https://apps.ecology.wa.gov/publications/documents/2203020.pdf" TargetMode="External"/><Relationship Id="rId457" Type="http://schemas.openxmlformats.org/officeDocument/2006/relationships/hyperlink" Target="https://apps.ecology.wa.gov/publications/documents/2203020.pdf" TargetMode="External"/><Relationship Id="rId261" Type="http://schemas.openxmlformats.org/officeDocument/2006/relationships/hyperlink" Target="https://apps.ecology.wa.gov/publications/documents/2203020.pdf" TargetMode="External"/><Relationship Id="rId14" Type="http://schemas.openxmlformats.org/officeDocument/2006/relationships/hyperlink" Target="https://pspwa.app.box.com/s/m4ww5rzli8fdl4u10dwb0p3rrfi05p20/file/900070648408" TargetMode="External"/><Relationship Id="rId56" Type="http://schemas.openxmlformats.org/officeDocument/2006/relationships/hyperlink" Target="https://pspwa.app.box.com/s/m4ww5rzli8fdl4u10dwb0p3rrfi05p20/file/900070648408" TargetMode="External"/><Relationship Id="rId317" Type="http://schemas.openxmlformats.org/officeDocument/2006/relationships/hyperlink" Target="https://www.ezview.wa.gov/Portals/_1962/images/Hazardous%20Waste%20and%20Toxics%20Reduction/6PPD/6PPD%20Webinar%20Follow-Up%20Document%20-%20June%202023.pdf" TargetMode="External"/><Relationship Id="rId359" Type="http://schemas.openxmlformats.org/officeDocument/2006/relationships/hyperlink" Target="https://www.epa.gov/system/files/documents/2022-06/puget-sound-federal-task-force-action-plan-2022-2026.pdf" TargetMode="External"/><Relationship Id="rId98" Type="http://schemas.openxmlformats.org/officeDocument/2006/relationships/hyperlink" Target="https://pspwa.app.box.com/s/m4ww5rzli8fdl4u10dwb0p3rrfi05p20/file/900070649608" TargetMode="External"/><Relationship Id="rId121" Type="http://schemas.openxmlformats.org/officeDocument/2006/relationships/hyperlink" Target="https://marinesurvivalproject.com/wp-content/uploads/LLTK_SSMSP_Transboundary-Workshop-2023_Final.pdf" TargetMode="External"/><Relationship Id="rId163" Type="http://schemas.openxmlformats.org/officeDocument/2006/relationships/hyperlink" Target="https://www.ezview.wa.gov/Portals/_1962/Documents/6ppd/6PPD%20Alternatives%20Technical%20Memo.pdf" TargetMode="External"/><Relationship Id="rId219" Type="http://schemas.openxmlformats.org/officeDocument/2006/relationships/hyperlink" Target="https://apps.ecology.wa.gov/publications/documents/2203020.pdf" TargetMode="External"/><Relationship Id="rId370" Type="http://schemas.openxmlformats.org/officeDocument/2006/relationships/hyperlink" Target="https://marinesurvivalproject.com/wp-content/uploads/LLTK_SSMSP_Transboundary-Workshop-2023_Final.pdf" TargetMode="External"/><Relationship Id="rId426" Type="http://schemas.openxmlformats.org/officeDocument/2006/relationships/hyperlink" Target="https://apps.ecology.wa.gov/publications/documents/2203020.pdf" TargetMode="External"/><Relationship Id="rId230" Type="http://schemas.openxmlformats.org/officeDocument/2006/relationships/hyperlink" Target="https://apps.ecology.wa.gov/publications/documents/2203020.pdf" TargetMode="External"/><Relationship Id="rId468" Type="http://schemas.openxmlformats.org/officeDocument/2006/relationships/hyperlink" Target="https://pspwa.app.box.com/s/m4ww5rzli8fdl4u10dwb0p3rrfi05p20/file/900070790008" TargetMode="External"/><Relationship Id="rId25" Type="http://schemas.openxmlformats.org/officeDocument/2006/relationships/hyperlink" Target="https://pspwa.app.box.com/s/m4ww5rzli8fdl4u10dwb0p3rrfi05p20/file/900070648408" TargetMode="External"/><Relationship Id="rId67" Type="http://schemas.openxmlformats.org/officeDocument/2006/relationships/hyperlink" Target="https://pspwa.app.box.com/s/m4ww5rzli8fdl4u10dwb0p3rrfi05p20/file/900070649608" TargetMode="External"/><Relationship Id="rId272" Type="http://schemas.openxmlformats.org/officeDocument/2006/relationships/hyperlink" Target="https://apps.ecology.wa.gov/publications/documents/2303113.pdf" TargetMode="External"/><Relationship Id="rId328" Type="http://schemas.openxmlformats.org/officeDocument/2006/relationships/hyperlink" Target="https://6ppd.itrcweb.org/wp-content/uploads/2023/09/6PPD-Focus-Sheet-Web-Layout-9.pdf" TargetMode="External"/><Relationship Id="rId132" Type="http://schemas.openxmlformats.org/officeDocument/2006/relationships/hyperlink" Target="https://nwifc.org/publications/tribal-technical-reports/" TargetMode="External"/><Relationship Id="rId174" Type="http://schemas.openxmlformats.org/officeDocument/2006/relationships/hyperlink" Target="https://www.ezview.wa.gov/Portals/_1962/Documents/6ppd/6PPD%20Alternatives%20Technical%20Memo.pdf" TargetMode="External"/><Relationship Id="rId381" Type="http://schemas.openxmlformats.org/officeDocument/2006/relationships/hyperlink" Target="https://apps.ecology.wa.gov/publications/documents/2203020.pdf" TargetMode="External"/><Relationship Id="rId241" Type="http://schemas.openxmlformats.org/officeDocument/2006/relationships/hyperlink" Target="https://apps.ecology.wa.gov/publications/documents/2203020.pdf" TargetMode="External"/><Relationship Id="rId437" Type="http://schemas.openxmlformats.org/officeDocument/2006/relationships/hyperlink" Target="https://apps.ecology.wa.gov/publications/documents/2203020.pdf" TargetMode="External"/><Relationship Id="rId36" Type="http://schemas.openxmlformats.org/officeDocument/2006/relationships/hyperlink" Target="https://pspwa.app.box.com/s/m4ww5rzli8fdl4u10dwb0p3rrfi05p20/file/900070648408" TargetMode="External"/><Relationship Id="rId283" Type="http://schemas.openxmlformats.org/officeDocument/2006/relationships/hyperlink" Target="https://apps.ecology.wa.gov/publications/documents/2303113.pdf" TargetMode="External"/><Relationship Id="rId339" Type="http://schemas.openxmlformats.org/officeDocument/2006/relationships/hyperlink" Target="https://nwtreatytribes.org/habitatstrategy/" TargetMode="External"/><Relationship Id="rId78" Type="http://schemas.openxmlformats.org/officeDocument/2006/relationships/hyperlink" Target="https://pspwa.app.box.com/s/m4ww5rzli8fdl4u10dwb0p3rrfi05p20/file/900070649608" TargetMode="External"/><Relationship Id="rId101" Type="http://schemas.openxmlformats.org/officeDocument/2006/relationships/hyperlink" Target="https://pspwa.app.box.com/s/m4ww5rzli8fdl4u10dwb0p3rrfi05p20/file/900070648408" TargetMode="External"/><Relationship Id="rId143" Type="http://schemas.openxmlformats.org/officeDocument/2006/relationships/hyperlink" Target="https://static1.squarespace.com/static/633b3dd6649ed62926ed7271/t/63ee6cd15eb30a0fd4f0630d/1676569810601/6PPD-in-Tires-Innovation-Forum-Meeting-Report.pdf" TargetMode="External"/><Relationship Id="rId185" Type="http://schemas.openxmlformats.org/officeDocument/2006/relationships/hyperlink" Target="https://fortress.wa.gov/ecy/ezshare/wq/Permits/Flare/2019SWMMWW/Content/Resources/DocsForDownload/2022_SWTreatmentOfTireContaminants-BMPEffectiveness.pdf" TargetMode="External"/><Relationship Id="rId350" Type="http://schemas.openxmlformats.org/officeDocument/2006/relationships/hyperlink" Target="https://www.epa.gov/system/files/documents/2022-06/puget-sound-federal-task-force-action-plan-2022-2026.pdf" TargetMode="External"/><Relationship Id="rId406" Type="http://schemas.openxmlformats.org/officeDocument/2006/relationships/hyperlink" Target="https://apps.ecology.wa.gov/publications/documents/2203020.pdf" TargetMode="External"/><Relationship Id="rId9" Type="http://schemas.openxmlformats.org/officeDocument/2006/relationships/hyperlink" Target="https://pspwa.app.box.com/s/m4ww5rzli8fdl4u10dwb0p3rrfi05p20/file/900070648408" TargetMode="External"/><Relationship Id="rId210" Type="http://schemas.openxmlformats.org/officeDocument/2006/relationships/hyperlink" Target="https://apps.ecology.wa.gov/publications/documents/2203020.pdf" TargetMode="External"/><Relationship Id="rId392" Type="http://schemas.openxmlformats.org/officeDocument/2006/relationships/hyperlink" Target="https://apps.ecology.wa.gov/publications/documents/2203020.pdf" TargetMode="External"/><Relationship Id="rId448" Type="http://schemas.openxmlformats.org/officeDocument/2006/relationships/hyperlink" Target="https://apps.ecology.wa.gov/publications/documents/2203020.pdf" TargetMode="External"/><Relationship Id="rId252" Type="http://schemas.openxmlformats.org/officeDocument/2006/relationships/hyperlink" Target="https://apps.ecology.wa.gov/publications/documents/2203020.pdf" TargetMode="External"/><Relationship Id="rId294" Type="http://schemas.openxmlformats.org/officeDocument/2006/relationships/hyperlink" Target="https://apps.ecology.wa.gov/publications/documents/2303113.pdf" TargetMode="External"/><Relationship Id="rId308" Type="http://schemas.openxmlformats.org/officeDocument/2006/relationships/hyperlink" Target="https://www.ezview.wa.gov/Portals/_1962/images/Hazardous%20Waste%20and%20Toxics%20Reduction/6PPD/6PPD%20Webinar%20Follow-Up%20Document%20-%20June%202023.pdf" TargetMode="External"/><Relationship Id="rId47" Type="http://schemas.openxmlformats.org/officeDocument/2006/relationships/hyperlink" Target="https://pspwa.app.box.com/s/m4ww5rzli8fdl4u10dwb0p3rrfi05p20/file/900070667608" TargetMode="External"/><Relationship Id="rId89" Type="http://schemas.openxmlformats.org/officeDocument/2006/relationships/hyperlink" Target="https://pspwa.app.box.com/s/m4ww5rzli8fdl4u10dwb0p3rrfi05p20/file/900070649608" TargetMode="External"/><Relationship Id="rId112" Type="http://schemas.openxmlformats.org/officeDocument/2006/relationships/hyperlink" Target="https://pspwa.app.box.com/s/m4ww5rzli8fdl4u10dwb0p3rrfi05p20/file/900070648408" TargetMode="External"/><Relationship Id="rId154" Type="http://schemas.openxmlformats.org/officeDocument/2006/relationships/hyperlink" Target="https://apps.ecology.wa.gov/publications/documents/2304017.pdf" TargetMode="External"/><Relationship Id="rId361" Type="http://schemas.openxmlformats.org/officeDocument/2006/relationships/hyperlink" Target="https://marinesurvivalproject.com/wp-content/uploads/LLTK_SSMSP_Transboundary-Workshop-2023_Final.pdf" TargetMode="External"/><Relationship Id="rId196" Type="http://schemas.openxmlformats.org/officeDocument/2006/relationships/hyperlink" Target="https://fortress.wa.gov/ecy/ezshare/wq/Permits/Flare/2019SWMMWW/Content/Resources/DocsForDownload/2022_SWTreatmentOfTireContaminants-BMPEffectiveness.pdf" TargetMode="External"/><Relationship Id="rId417" Type="http://schemas.openxmlformats.org/officeDocument/2006/relationships/hyperlink" Target="https://apps.ecology.wa.gov/publications/documents/2203020.pdf" TargetMode="External"/><Relationship Id="rId459" Type="http://schemas.openxmlformats.org/officeDocument/2006/relationships/hyperlink" Target="https://apps.ecology.wa.gov/publications/documents/2203020.pdf" TargetMode="External"/><Relationship Id="rId16" Type="http://schemas.openxmlformats.org/officeDocument/2006/relationships/hyperlink" Target="https://pspwa.app.box.com/s/m4ww5rzli8fdl4u10dwb0p3rrfi05p20/file/900070648408" TargetMode="External"/><Relationship Id="rId221" Type="http://schemas.openxmlformats.org/officeDocument/2006/relationships/hyperlink" Target="https://apps.ecology.wa.gov/publications/documents/2203020.pdf" TargetMode="External"/><Relationship Id="rId263" Type="http://schemas.openxmlformats.org/officeDocument/2006/relationships/hyperlink" Target="https://apps.ecology.wa.gov/publications/documents/2203020.pdf" TargetMode="External"/><Relationship Id="rId319" Type="http://schemas.openxmlformats.org/officeDocument/2006/relationships/hyperlink" Target="https://www.ezview.wa.gov/Portals/_1962/images/Hazardous%20Waste%20and%20Toxics%20Reduction/6PPD/6PPD%20Webinar%20Follow-Up%20Document%20-%20June%202023.pdf" TargetMode="External"/><Relationship Id="rId470" Type="http://schemas.openxmlformats.org/officeDocument/2006/relationships/hyperlink" Target="https://pspwa.app.box.com/s/m4ww5rzli8fdl4u10dwb0p3rrfi05p20/file/900070790008" TargetMode="External"/><Relationship Id="rId58" Type="http://schemas.openxmlformats.org/officeDocument/2006/relationships/hyperlink" Target="https://pspwa.app.box.com/s/m4ww5rzli8fdl4u10dwb0p3rrfi05p20/file/900070648408" TargetMode="External"/><Relationship Id="rId123" Type="http://schemas.openxmlformats.org/officeDocument/2006/relationships/hyperlink" Target="https://fortress.wa.gov/ecy/ezshare/wq/Permits/Flare/2019SWMMWW/Content/Resources/DocsForDownload/2022_SWTreatmentOfTireContaminants-BMPEffectiveness.pdf" TargetMode="External"/><Relationship Id="rId330" Type="http://schemas.openxmlformats.org/officeDocument/2006/relationships/hyperlink" Target="https://6ppd.itrcweb.org/wp-content/uploads/2023/09/6PPD-Focus-Sheet-Web-Layout-9.pdf" TargetMode="External"/><Relationship Id="rId165" Type="http://schemas.openxmlformats.org/officeDocument/2006/relationships/hyperlink" Target="https://www.ezview.wa.gov/Portals/_1962/Documents/6ppd/6PPD%20Alternatives%20Technical%20Memo.pdf" TargetMode="External"/><Relationship Id="rId372" Type="http://schemas.openxmlformats.org/officeDocument/2006/relationships/hyperlink" Target="https://marinesurvivalproject.com/wp-content/uploads/LLTK_SSMSP_Transboundary-Workshop-2023_Final.pdf" TargetMode="External"/><Relationship Id="rId428" Type="http://schemas.openxmlformats.org/officeDocument/2006/relationships/hyperlink" Target="https://apps.ecology.wa.gov/publications/documents/2203020.pdf" TargetMode="External"/><Relationship Id="rId232" Type="http://schemas.openxmlformats.org/officeDocument/2006/relationships/hyperlink" Target="https://apps.ecology.wa.gov/publications/documents/2203020.pdf" TargetMode="External"/><Relationship Id="rId274" Type="http://schemas.openxmlformats.org/officeDocument/2006/relationships/hyperlink" Target="https://apps.ecology.wa.gov/publications/documents/2303113.pdf" TargetMode="External"/><Relationship Id="rId27" Type="http://schemas.openxmlformats.org/officeDocument/2006/relationships/hyperlink" Target="https://pspwa.app.box.com/s/m4ww5rzli8fdl4u10dwb0p3rrfi05p20/file/900070648408" TargetMode="External"/><Relationship Id="rId69" Type="http://schemas.openxmlformats.org/officeDocument/2006/relationships/hyperlink" Target="https://pspwa.app.box.com/s/m4ww5rzli8fdl4u10dwb0p3rrfi05p20/file/900070649608" TargetMode="External"/><Relationship Id="rId134" Type="http://schemas.openxmlformats.org/officeDocument/2006/relationships/hyperlink" Target="https://www.ezview.wa.gov/Portals/_1962/Documents/6ppd/6PPD%20Alternatives%20Technical%20Memo.pdf" TargetMode="External"/><Relationship Id="rId80" Type="http://schemas.openxmlformats.org/officeDocument/2006/relationships/hyperlink" Target="https://pspwa.app.box.com/s/m4ww5rzli8fdl4u10dwb0p3rrfi05p20/file/900070649608" TargetMode="External"/><Relationship Id="rId176" Type="http://schemas.openxmlformats.org/officeDocument/2006/relationships/hyperlink" Target="https://www.ezview.wa.gov/Portals/_1962/Documents/6ppd/6PPD%20Alternatives%20Technical%20Memo.pdf" TargetMode="External"/><Relationship Id="rId341" Type="http://schemas.openxmlformats.org/officeDocument/2006/relationships/hyperlink" Target="https://nwifc.org/publications/tribal-technical-reports/" TargetMode="External"/><Relationship Id="rId383" Type="http://schemas.openxmlformats.org/officeDocument/2006/relationships/hyperlink" Target="https://apps.ecology.wa.gov/publications/documents/2203020.pdf" TargetMode="External"/><Relationship Id="rId439" Type="http://schemas.openxmlformats.org/officeDocument/2006/relationships/hyperlink" Target="https://apps.ecology.wa.gov/publications/documents/2203020.pdf" TargetMode="External"/><Relationship Id="rId201" Type="http://schemas.openxmlformats.org/officeDocument/2006/relationships/hyperlink" Target="https://apps.ecology.wa.gov/publications/documents/2203020.pdf" TargetMode="External"/><Relationship Id="rId243" Type="http://schemas.openxmlformats.org/officeDocument/2006/relationships/hyperlink" Target="https://apps.ecology.wa.gov/publications/documents/2203020.pdf" TargetMode="External"/><Relationship Id="rId285" Type="http://schemas.openxmlformats.org/officeDocument/2006/relationships/hyperlink" Target="https://apps.ecology.wa.gov/publications/documents/2303113.pdf" TargetMode="External"/><Relationship Id="rId450" Type="http://schemas.openxmlformats.org/officeDocument/2006/relationships/hyperlink" Target="https://apps.ecology.wa.gov/publications/documents/2203020.pdf" TargetMode="External"/><Relationship Id="rId38" Type="http://schemas.openxmlformats.org/officeDocument/2006/relationships/hyperlink" Target="https://pspwa.app.box.com/s/m4ww5rzli8fdl4u10dwb0p3rrfi05p20/file/900070648408" TargetMode="External"/><Relationship Id="rId103" Type="http://schemas.openxmlformats.org/officeDocument/2006/relationships/hyperlink" Target="https://pspwa.app.box.com/s/m4ww5rzli8fdl4u10dwb0p3rrfi05p20/file/900070648408" TargetMode="External"/><Relationship Id="rId310" Type="http://schemas.openxmlformats.org/officeDocument/2006/relationships/hyperlink" Target="https://www.ezview.wa.gov/Portals/_1962/images/Hazardous%20Waste%20and%20Toxics%20Reduction/6PPD/6PPD%20Webinar%20Follow-Up%20Document%20-%20June%202023.pdf" TargetMode="External"/><Relationship Id="rId91" Type="http://schemas.openxmlformats.org/officeDocument/2006/relationships/hyperlink" Target="https://pspwa.app.box.com/s/m4ww5rzli8fdl4u10dwb0p3rrfi05p20/file/900070649608" TargetMode="External"/><Relationship Id="rId145" Type="http://schemas.openxmlformats.org/officeDocument/2006/relationships/hyperlink" Target="https://static1.squarespace.com/static/633b3dd6649ed62926ed7271/t/63ee6cd15eb30a0fd4f0630d/1676569810601/6PPD-in-Tires-Innovation-Forum-Meeting-Report.pdf" TargetMode="External"/><Relationship Id="rId187" Type="http://schemas.openxmlformats.org/officeDocument/2006/relationships/hyperlink" Target="https://fortress.wa.gov/ecy/ezshare/wq/Permits/Flare/2019SWMMWW/Content/Resources/DocsForDownload/2022_SWTreatmentOfTireContaminants-BMPEffectiveness.pdf" TargetMode="External"/><Relationship Id="rId352" Type="http://schemas.openxmlformats.org/officeDocument/2006/relationships/hyperlink" Target="https://www.epa.gov/system/files/documents/2022-06/puget-sound-federal-task-force-action-plan-2022-2026.pdf" TargetMode="External"/><Relationship Id="rId394" Type="http://schemas.openxmlformats.org/officeDocument/2006/relationships/hyperlink" Target="https://apps.ecology.wa.gov/publications/documents/2203020.pdf" TargetMode="External"/><Relationship Id="rId408" Type="http://schemas.openxmlformats.org/officeDocument/2006/relationships/hyperlink" Target="https://apps.ecology.wa.gov/publications/documents/2203020.pdf" TargetMode="External"/><Relationship Id="rId212" Type="http://schemas.openxmlformats.org/officeDocument/2006/relationships/hyperlink" Target="https://apps.ecology.wa.gov/publications/documents/2203020.pdf" TargetMode="External"/><Relationship Id="rId254" Type="http://schemas.openxmlformats.org/officeDocument/2006/relationships/hyperlink" Target="https://apps.ecology.wa.gov/publications/documents/2203020.pdf" TargetMode="External"/><Relationship Id="rId49" Type="http://schemas.openxmlformats.org/officeDocument/2006/relationships/hyperlink" Target="https://pspwa.app.box.com/s/m4ww5rzli8fdl4u10dwb0p3rrfi05p20/file/900070667608" TargetMode="External"/><Relationship Id="rId114" Type="http://schemas.openxmlformats.org/officeDocument/2006/relationships/hyperlink" Target="https://pspwa.app.box.com/s/m4ww5rzli8fdl4u10dwb0p3rrfi05p20/file/900070658008" TargetMode="External"/><Relationship Id="rId296" Type="http://schemas.openxmlformats.org/officeDocument/2006/relationships/hyperlink" Target="https://apps.ecology.wa.gov/publications/documents/2303113.pdf" TargetMode="External"/><Relationship Id="rId461" Type="http://schemas.openxmlformats.org/officeDocument/2006/relationships/hyperlink" Target="https://apps.ecology.wa.gov/publications/documents/2203020.pdf" TargetMode="External"/><Relationship Id="rId60" Type="http://schemas.openxmlformats.org/officeDocument/2006/relationships/hyperlink" Target="https://pspwa.app.box.com/s/m4ww5rzli8fdl4u10dwb0p3rrfi05p20/file/900070648408" TargetMode="External"/><Relationship Id="rId156" Type="http://schemas.openxmlformats.org/officeDocument/2006/relationships/hyperlink" Target="https://www.ezview.wa.gov/Portals/_1962/Documents/6ppd/6PPD%20Alternatives%20Technical%20Memo.pdf" TargetMode="External"/><Relationship Id="rId198" Type="http://schemas.openxmlformats.org/officeDocument/2006/relationships/hyperlink" Target="https://apps.ecology.wa.gov/publications/documents/2203020.pdf" TargetMode="External"/><Relationship Id="rId321" Type="http://schemas.openxmlformats.org/officeDocument/2006/relationships/hyperlink" Target="https://www.ezview.wa.gov/Portals/_1962/images/Hazardous%20Waste%20and%20Toxics%20Reduction/6PPD/6PPD%20Webinar%20Follow-Up%20Document%20-%20June%202023.pdf" TargetMode="External"/><Relationship Id="rId363" Type="http://schemas.openxmlformats.org/officeDocument/2006/relationships/hyperlink" Target="https://marinesurvivalproject.com/wp-content/uploads/LLTK_SSMSP_Transboundary-Workshop-2023_Final.pdf" TargetMode="External"/><Relationship Id="rId419" Type="http://schemas.openxmlformats.org/officeDocument/2006/relationships/hyperlink" Target="https://apps.ecology.wa.gov/publications/documents/2203020.pdf" TargetMode="External"/><Relationship Id="rId223" Type="http://schemas.openxmlformats.org/officeDocument/2006/relationships/hyperlink" Target="https://apps.ecology.wa.gov/publications/documents/2203020.pdf" TargetMode="External"/><Relationship Id="rId430" Type="http://schemas.openxmlformats.org/officeDocument/2006/relationships/hyperlink" Target="https://apps.ecology.wa.gov/publications/documents/2203020.pdf" TargetMode="External"/><Relationship Id="rId18" Type="http://schemas.openxmlformats.org/officeDocument/2006/relationships/hyperlink" Target="https://pspwa.app.box.com/s/m4ww5rzli8fdl4u10dwb0p3rrfi05p20/file/900070648408" TargetMode="External"/><Relationship Id="rId265" Type="http://schemas.openxmlformats.org/officeDocument/2006/relationships/hyperlink" Target="https://apps.ecology.wa.gov/publications/documents/2303113.pdf" TargetMode="External"/><Relationship Id="rId472" Type="http://schemas.openxmlformats.org/officeDocument/2006/relationships/printerSettings" Target="../printerSettings/printerSettings3.bin"/><Relationship Id="rId125" Type="http://schemas.openxmlformats.org/officeDocument/2006/relationships/hyperlink" Target="https://pspwa.app.box.com/s/m4ww5rzli8fdl4u10dwb0p3rrfi05p20/file/900070649608" TargetMode="External"/><Relationship Id="rId167" Type="http://schemas.openxmlformats.org/officeDocument/2006/relationships/hyperlink" Target="https://www.ezview.wa.gov/Portals/_1962/Documents/6ppd/6PPD%20Alternatives%20Technical%20Memo.pdf" TargetMode="External"/><Relationship Id="rId332" Type="http://schemas.openxmlformats.org/officeDocument/2006/relationships/hyperlink" Target="https://pspwa.app.box.com/s/gabtcrbzo9i5yybkeyi6lx6cez0bh10o/file/237295001156?sb=/details" TargetMode="External"/><Relationship Id="rId374" Type="http://schemas.openxmlformats.org/officeDocument/2006/relationships/hyperlink" Target="https://apps.ecology.wa.gov/publications/documents/2203020.pdf" TargetMode="External"/><Relationship Id="rId71" Type="http://schemas.openxmlformats.org/officeDocument/2006/relationships/hyperlink" Target="https://pspwa.app.box.com/s/m4ww5rzli8fdl4u10dwb0p3rrfi05p20/file/900070649608" TargetMode="External"/><Relationship Id="rId234" Type="http://schemas.openxmlformats.org/officeDocument/2006/relationships/hyperlink" Target="https://apps.ecology.wa.gov/publications/documents/2203020.pdf" TargetMode="External"/><Relationship Id="rId2" Type="http://schemas.openxmlformats.org/officeDocument/2006/relationships/hyperlink" Target="https://pspwa.app.box.com/s/m4ww5rzli8fdl4u10dwb0p3rrfi05p20/file/900070757608" TargetMode="External"/><Relationship Id="rId29" Type="http://schemas.openxmlformats.org/officeDocument/2006/relationships/hyperlink" Target="https://pspwa.app.box.com/s/m4ww5rzli8fdl4u10dwb0p3rrfi05p20/file/900070648408" TargetMode="External"/><Relationship Id="rId276" Type="http://schemas.openxmlformats.org/officeDocument/2006/relationships/hyperlink" Target="https://apps.ecology.wa.gov/publications/documents/2303113.pdf" TargetMode="External"/><Relationship Id="rId441" Type="http://schemas.openxmlformats.org/officeDocument/2006/relationships/hyperlink" Target="https://apps.ecology.wa.gov/publications/documents/2203020.pdf" TargetMode="External"/><Relationship Id="rId40" Type="http://schemas.openxmlformats.org/officeDocument/2006/relationships/hyperlink" Target="https://pspwa.app.box.com/s/m4ww5rzli8fdl4u10dwb0p3rrfi05p20/file/900070667608" TargetMode="External"/><Relationship Id="rId136" Type="http://schemas.openxmlformats.org/officeDocument/2006/relationships/hyperlink" Target="https://6ppd.itrcweb.org/wp-content/uploads/2023/09/6PPD-Focus-Sheet-Web-Layout-9.pdf" TargetMode="External"/><Relationship Id="rId178" Type="http://schemas.openxmlformats.org/officeDocument/2006/relationships/hyperlink" Target="https://www.ezview.wa.gov/Portals/_1962/Documents/6ppd/6PPD%20Alternatives%20Technical%20Memo.pdf" TargetMode="External"/><Relationship Id="rId301" Type="http://schemas.openxmlformats.org/officeDocument/2006/relationships/hyperlink" Target="https://apps.ecology.wa.gov/publications/documents/2303113.pdf" TargetMode="External"/><Relationship Id="rId343" Type="http://schemas.openxmlformats.org/officeDocument/2006/relationships/hyperlink" Target="https://www.epa.gov/system/files/documents/2022-06/puget-sound-federal-task-force-action-plan-2022-2026.pdf" TargetMode="External"/><Relationship Id="rId82" Type="http://schemas.openxmlformats.org/officeDocument/2006/relationships/hyperlink" Target="https://pspwa.app.box.com/s/m4ww5rzli8fdl4u10dwb0p3rrfi05p20/file/900070649608" TargetMode="External"/><Relationship Id="rId203" Type="http://schemas.openxmlformats.org/officeDocument/2006/relationships/hyperlink" Target="https://apps.ecology.wa.gov/publications/documents/2203020.pdf" TargetMode="External"/><Relationship Id="rId385" Type="http://schemas.openxmlformats.org/officeDocument/2006/relationships/hyperlink" Target="https://apps.ecology.wa.gov/publications/documents/2203020.pdf" TargetMode="External"/><Relationship Id="rId19" Type="http://schemas.openxmlformats.org/officeDocument/2006/relationships/hyperlink" Target="https://www.dnr.wa.gov/programs-and-services/aquatics/aquatic-science/nearshore-habitat-eelgrass-stressor-response-project" TargetMode="External"/><Relationship Id="rId224" Type="http://schemas.openxmlformats.org/officeDocument/2006/relationships/hyperlink" Target="https://apps.ecology.wa.gov/publications/documents/2203020.pdf" TargetMode="External"/><Relationship Id="rId245" Type="http://schemas.openxmlformats.org/officeDocument/2006/relationships/hyperlink" Target="https://apps.ecology.wa.gov/publications/documents/2203020.pdf" TargetMode="External"/><Relationship Id="rId266" Type="http://schemas.openxmlformats.org/officeDocument/2006/relationships/hyperlink" Target="https://apps.ecology.wa.gov/publications/documents/2303113.pdf" TargetMode="External"/><Relationship Id="rId287" Type="http://schemas.openxmlformats.org/officeDocument/2006/relationships/hyperlink" Target="https://apps.ecology.wa.gov/publications/documents/2303113.pdf" TargetMode="External"/><Relationship Id="rId410" Type="http://schemas.openxmlformats.org/officeDocument/2006/relationships/hyperlink" Target="https://apps.ecology.wa.gov/publications/documents/2203020.pdf" TargetMode="External"/><Relationship Id="rId431" Type="http://schemas.openxmlformats.org/officeDocument/2006/relationships/hyperlink" Target="https://apps.ecology.wa.gov/publications/documents/2203020.pdf" TargetMode="External"/><Relationship Id="rId452" Type="http://schemas.openxmlformats.org/officeDocument/2006/relationships/hyperlink" Target="https://apps.ecology.wa.gov/publications/documents/2203020.pdf" TargetMode="External"/><Relationship Id="rId30" Type="http://schemas.openxmlformats.org/officeDocument/2006/relationships/hyperlink" Target="https://pspwa.app.box.com/s/m4ww5rzli8fdl4u10dwb0p3rrfi05p20/file/900070648408" TargetMode="External"/><Relationship Id="rId105" Type="http://schemas.openxmlformats.org/officeDocument/2006/relationships/hyperlink" Target="https://pspwa.app.box.com/s/m4ww5rzli8fdl4u10dwb0p3rrfi05p20/folder/152961854008" TargetMode="External"/><Relationship Id="rId126" Type="http://schemas.openxmlformats.org/officeDocument/2006/relationships/hyperlink" Target="https://apps.ecology.wa.gov/publications/documents/2203020.pdf" TargetMode="External"/><Relationship Id="rId147" Type="http://schemas.openxmlformats.org/officeDocument/2006/relationships/hyperlink" Target="https://www.ezview.wa.gov/Portals/_1962/images/Hazardous%20Waste%20and%20Toxics%20Reduction/6PPD/6PPD%20Webinar%20Follow-Up%20Document%20-%20June%202023.pdf" TargetMode="External"/><Relationship Id="rId168" Type="http://schemas.openxmlformats.org/officeDocument/2006/relationships/hyperlink" Target="https://www.ezview.wa.gov/Portals/_1962/Documents/6ppd/6PPD%20Alternatives%20Technical%20Memo.pdf" TargetMode="External"/><Relationship Id="rId312" Type="http://schemas.openxmlformats.org/officeDocument/2006/relationships/hyperlink" Target="https://www.ezview.wa.gov/Portals/_1962/images/Hazardous%20Waste%20and%20Toxics%20Reduction/6PPD/6PPD%20Webinar%20Follow-Up%20Document%20-%20June%202023.pdf" TargetMode="External"/><Relationship Id="rId333" Type="http://schemas.openxmlformats.org/officeDocument/2006/relationships/hyperlink" Target="https://pspwa.app.box.com/s/gabtcrbzo9i5yybkeyi6lx6cez0bh10o/file/237295001156?sb=/details" TargetMode="External"/><Relationship Id="rId354" Type="http://schemas.openxmlformats.org/officeDocument/2006/relationships/hyperlink" Target="https://www.epa.gov/system/files/documents/2022-06/puget-sound-federal-task-force-action-plan-2022-2026.pdf" TargetMode="External"/><Relationship Id="rId51" Type="http://schemas.openxmlformats.org/officeDocument/2006/relationships/hyperlink" Target="https://pspwa.app.box.com/s/m4ww5rzli8fdl4u10dwb0p3rrfi05p20/file/900070667608" TargetMode="External"/><Relationship Id="rId72" Type="http://schemas.openxmlformats.org/officeDocument/2006/relationships/hyperlink" Target="https://pspwa.app.box.com/s/m4ww5rzli8fdl4u10dwb0p3rrfi05p20/file/900070649608" TargetMode="External"/><Relationship Id="rId93" Type="http://schemas.openxmlformats.org/officeDocument/2006/relationships/hyperlink" Target="https://pspwa.app.box.com/s/m4ww5rzli8fdl4u10dwb0p3rrfi05p20/file/900070649608" TargetMode="External"/><Relationship Id="rId189" Type="http://schemas.openxmlformats.org/officeDocument/2006/relationships/hyperlink" Target="https://fortress.wa.gov/ecy/ezshare/wq/Permits/Flare/2019SWMMWW/Content/Resources/DocsForDownload/2022_SWTreatmentOfTireContaminants-BMPEffectiveness.pdf" TargetMode="External"/><Relationship Id="rId375" Type="http://schemas.openxmlformats.org/officeDocument/2006/relationships/hyperlink" Target="https://apps.ecology.wa.gov/publications/documents/2203020.pdf" TargetMode="External"/><Relationship Id="rId396" Type="http://schemas.openxmlformats.org/officeDocument/2006/relationships/hyperlink" Target="https://apps.ecology.wa.gov/publications/documents/2203020.pdf" TargetMode="External"/><Relationship Id="rId3" Type="http://schemas.openxmlformats.org/officeDocument/2006/relationships/hyperlink" Target="https://pspwa.app.box.com/s/m4ww5rzli8fdl4u10dwb0p3rrfi05p20/file/900070648408" TargetMode="External"/><Relationship Id="rId214" Type="http://schemas.openxmlformats.org/officeDocument/2006/relationships/hyperlink" Target="https://apps.ecology.wa.gov/publications/documents/2203020.pdf" TargetMode="External"/><Relationship Id="rId235" Type="http://schemas.openxmlformats.org/officeDocument/2006/relationships/hyperlink" Target="https://apps.ecology.wa.gov/publications/documents/2203020.pdf" TargetMode="External"/><Relationship Id="rId256" Type="http://schemas.openxmlformats.org/officeDocument/2006/relationships/hyperlink" Target="https://apps.ecology.wa.gov/publications/documents/2203020.pdf" TargetMode="External"/><Relationship Id="rId277" Type="http://schemas.openxmlformats.org/officeDocument/2006/relationships/hyperlink" Target="https://apps.ecology.wa.gov/publications/documents/2303113.pdf" TargetMode="External"/><Relationship Id="rId298" Type="http://schemas.openxmlformats.org/officeDocument/2006/relationships/hyperlink" Target="https://apps.ecology.wa.gov/publications/documents/2303113.pdf" TargetMode="External"/><Relationship Id="rId400" Type="http://schemas.openxmlformats.org/officeDocument/2006/relationships/hyperlink" Target="https://apps.ecology.wa.gov/publications/documents/2203020.pdf" TargetMode="External"/><Relationship Id="rId421" Type="http://schemas.openxmlformats.org/officeDocument/2006/relationships/hyperlink" Target="https://apps.ecology.wa.gov/publications/documents/2203020.pdf" TargetMode="External"/><Relationship Id="rId442" Type="http://schemas.openxmlformats.org/officeDocument/2006/relationships/hyperlink" Target="https://apps.ecology.wa.gov/publications/documents/2203020.pdf" TargetMode="External"/><Relationship Id="rId463" Type="http://schemas.openxmlformats.org/officeDocument/2006/relationships/hyperlink" Target="https://apps.ecology.wa.gov/publications/documents/2203020.pdf" TargetMode="External"/><Relationship Id="rId116" Type="http://schemas.openxmlformats.org/officeDocument/2006/relationships/hyperlink" Target="https://pspwa.app.box.com/s/m4ww5rzli8fdl4u10dwb0p3rrfi05p20/file/900070790008" TargetMode="External"/><Relationship Id="rId137" Type="http://schemas.openxmlformats.org/officeDocument/2006/relationships/hyperlink" Target="https://static1.squarespace.com/static/633b3dd6649ed62926ed7271/t/63ee6cd15eb30a0fd4f0630d/1676569810601/6PPD-in-Tires-Innovation-Forum-Meeting-Report.pdf" TargetMode="External"/><Relationship Id="rId158" Type="http://schemas.openxmlformats.org/officeDocument/2006/relationships/hyperlink" Target="https://www.ezview.wa.gov/Portals/_1962/Documents/6ppd/6PPD%20Alternatives%20Technical%20Memo.pdf" TargetMode="External"/><Relationship Id="rId302" Type="http://schemas.openxmlformats.org/officeDocument/2006/relationships/hyperlink" Target="https://apps.ecology.wa.gov/publications/documents/2303113.pdf" TargetMode="External"/><Relationship Id="rId323" Type="http://schemas.openxmlformats.org/officeDocument/2006/relationships/hyperlink" Target="https://6ppd.itrcweb.org/wp-content/uploads/2023/09/6PPD-Focus-Sheet-Web-Layout-9.pdf" TargetMode="External"/><Relationship Id="rId344" Type="http://schemas.openxmlformats.org/officeDocument/2006/relationships/hyperlink" Target="https://www.epa.gov/system/files/documents/2022-06/puget-sound-federal-task-force-action-plan-2022-2026.pdf" TargetMode="External"/><Relationship Id="rId20" Type="http://schemas.openxmlformats.org/officeDocument/2006/relationships/hyperlink" Target="https://pspwa.app.box.com/s/m4ww5rzli8fdl4u10dwb0p3rrfi05p20/file/900070648408" TargetMode="External"/><Relationship Id="rId41" Type="http://schemas.openxmlformats.org/officeDocument/2006/relationships/hyperlink" Target="https://pspwa.app.box.com/s/m4ww5rzli8fdl4u10dwb0p3rrfi05p20/file/900070667608" TargetMode="External"/><Relationship Id="rId62" Type="http://schemas.openxmlformats.org/officeDocument/2006/relationships/hyperlink" Target="https://pspwa.app.box.com/s/m4ww5rzli8fdl4u10dwb0p3rrfi05p20/file/900070648408" TargetMode="External"/><Relationship Id="rId83" Type="http://schemas.openxmlformats.org/officeDocument/2006/relationships/hyperlink" Target="https://pspwa.app.box.com/s/m4ww5rzli8fdl4u10dwb0p3rrfi05p20/file/900070649608" TargetMode="External"/><Relationship Id="rId179" Type="http://schemas.openxmlformats.org/officeDocument/2006/relationships/hyperlink" Target="https://www.ezview.wa.gov/Portals/_1962/Documents/6ppd/6PPD%20Alternatives%20Technical%20Memo.pdf" TargetMode="External"/><Relationship Id="rId365" Type="http://schemas.openxmlformats.org/officeDocument/2006/relationships/hyperlink" Target="https://marinesurvivalproject.com/wp-content/uploads/LLTK_SSMSP_Transboundary-Workshop-2023_Final.pdf" TargetMode="External"/><Relationship Id="rId386" Type="http://schemas.openxmlformats.org/officeDocument/2006/relationships/hyperlink" Target="https://apps.ecology.wa.gov/publications/documents/2203020.pdf" TargetMode="External"/><Relationship Id="rId190" Type="http://schemas.openxmlformats.org/officeDocument/2006/relationships/hyperlink" Target="https://fortress.wa.gov/ecy/ezshare/wq/Permits/Flare/2019SWMMWW/Content/Resources/DocsForDownload/2022_SWTreatmentOfTireContaminants-BMPEffectiveness.pdf" TargetMode="External"/><Relationship Id="rId204" Type="http://schemas.openxmlformats.org/officeDocument/2006/relationships/hyperlink" Target="https://apps.ecology.wa.gov/publications/documents/2203020.pdf" TargetMode="External"/><Relationship Id="rId225" Type="http://schemas.openxmlformats.org/officeDocument/2006/relationships/hyperlink" Target="https://apps.ecology.wa.gov/publications/documents/2203020.pdf" TargetMode="External"/><Relationship Id="rId246" Type="http://schemas.openxmlformats.org/officeDocument/2006/relationships/hyperlink" Target="https://apps.ecology.wa.gov/publications/documents/2203020.pdf" TargetMode="External"/><Relationship Id="rId267" Type="http://schemas.openxmlformats.org/officeDocument/2006/relationships/hyperlink" Target="https://apps.ecology.wa.gov/publications/documents/2303113.pdf" TargetMode="External"/><Relationship Id="rId288" Type="http://schemas.openxmlformats.org/officeDocument/2006/relationships/hyperlink" Target="https://apps.ecology.wa.gov/publications/documents/2303113.pdf" TargetMode="External"/><Relationship Id="rId411" Type="http://schemas.openxmlformats.org/officeDocument/2006/relationships/hyperlink" Target="https://apps.ecology.wa.gov/publications/documents/2203020.pdf" TargetMode="External"/><Relationship Id="rId432" Type="http://schemas.openxmlformats.org/officeDocument/2006/relationships/hyperlink" Target="https://apps.ecology.wa.gov/publications/documents/2203020.pdf" TargetMode="External"/><Relationship Id="rId453" Type="http://schemas.openxmlformats.org/officeDocument/2006/relationships/hyperlink" Target="https://apps.ecology.wa.gov/publications/documents/2203020.pdf" TargetMode="External"/><Relationship Id="rId106" Type="http://schemas.openxmlformats.org/officeDocument/2006/relationships/hyperlink" Target="https://pspwa.app.box.com/s/m4ww5rzli8fdl4u10dwb0p3rrfi05p20/file/900070648408" TargetMode="External"/><Relationship Id="rId127" Type="http://schemas.openxmlformats.org/officeDocument/2006/relationships/hyperlink" Target="https://apps.ecology.wa.gov/publications/documents/2203020.pdf" TargetMode="External"/><Relationship Id="rId313" Type="http://schemas.openxmlformats.org/officeDocument/2006/relationships/hyperlink" Target="https://www.ezview.wa.gov/Portals/_1962/images/Hazardous%20Waste%20and%20Toxics%20Reduction/6PPD/6PPD%20Webinar%20Follow-Up%20Document%20-%20June%202023.pdf" TargetMode="External"/><Relationship Id="rId10" Type="http://schemas.openxmlformats.org/officeDocument/2006/relationships/hyperlink" Target="https://pspwa.app.box.com/s/m4ww5rzli8fdl4u10dwb0p3rrfi05p20/file/900070648408" TargetMode="External"/><Relationship Id="rId31" Type="http://schemas.openxmlformats.org/officeDocument/2006/relationships/hyperlink" Target="https://pspwa.app.box.com/s/m4ww5rzli8fdl4u10dwb0p3rrfi05p20/file/900070662808" TargetMode="External"/><Relationship Id="rId52" Type="http://schemas.openxmlformats.org/officeDocument/2006/relationships/hyperlink" Target="https://pspwa.app.box.com/s/m4ww5rzli8fdl4u10dwb0p3rrfi05p20/file/900070667608" TargetMode="External"/><Relationship Id="rId73" Type="http://schemas.openxmlformats.org/officeDocument/2006/relationships/hyperlink" Target="https://pspwa.app.box.com/s/m4ww5rzli8fdl4u10dwb0p3rrfi05p20/file/900070649608" TargetMode="External"/><Relationship Id="rId94" Type="http://schemas.openxmlformats.org/officeDocument/2006/relationships/hyperlink" Target="https://www.ustires.org/ustma-statement-regarding-university-washington%E2%80%99s-research-6ppd-quinone-and-coho-salmon" TargetMode="External"/><Relationship Id="rId148" Type="http://schemas.openxmlformats.org/officeDocument/2006/relationships/hyperlink" Target="https://apps.ecology.wa.gov/publications/documents/2303113.pdf" TargetMode="External"/><Relationship Id="rId169" Type="http://schemas.openxmlformats.org/officeDocument/2006/relationships/hyperlink" Target="https://www.ezview.wa.gov/Portals/_1962/Documents/6ppd/6PPD%20Alternatives%20Technical%20Memo.pdf" TargetMode="External"/><Relationship Id="rId334" Type="http://schemas.openxmlformats.org/officeDocument/2006/relationships/hyperlink" Target="https://files.nwifc.org/sow/2020/state-of-our-watersheds-sow-2020-final-web.pdf?_gl=1*4rui3z*_ga*MTY5Mzk1ODY0Ni4xNzEwMzYxOTAw*_ga_XGZ6DS8QV6*MTcxMDM2MTkwMC4xLjEuMTcxMDM2MTk0MC4wLjAuMA.." TargetMode="External"/><Relationship Id="rId355" Type="http://schemas.openxmlformats.org/officeDocument/2006/relationships/hyperlink" Target="https://www.epa.gov/system/files/documents/2022-06/puget-sound-federal-task-force-action-plan-2022-2026.pdf" TargetMode="External"/><Relationship Id="rId376" Type="http://schemas.openxmlformats.org/officeDocument/2006/relationships/hyperlink" Target="https://apps.ecology.wa.gov/publications/documents/2203020.pdf" TargetMode="External"/><Relationship Id="rId397" Type="http://schemas.openxmlformats.org/officeDocument/2006/relationships/hyperlink" Target="https://apps.ecology.wa.gov/publications/documents/2203020.pdf" TargetMode="External"/><Relationship Id="rId4" Type="http://schemas.openxmlformats.org/officeDocument/2006/relationships/hyperlink" Target="https://pspwa.app.box.com/s/m4ww5rzli8fdl4u10dwb0p3rrfi05p20/file/900070658008" TargetMode="External"/><Relationship Id="rId180" Type="http://schemas.openxmlformats.org/officeDocument/2006/relationships/hyperlink" Target="https://www.ezview.wa.gov/Portals/_1962/Documents/6ppd/6PPD%20Alternatives%20Technical%20Memo.pdf" TargetMode="External"/><Relationship Id="rId215" Type="http://schemas.openxmlformats.org/officeDocument/2006/relationships/hyperlink" Target="https://apps.ecology.wa.gov/publications/documents/2203020.pdf" TargetMode="External"/><Relationship Id="rId236" Type="http://schemas.openxmlformats.org/officeDocument/2006/relationships/hyperlink" Target="https://apps.ecology.wa.gov/publications/documents/2203020.pdf" TargetMode="External"/><Relationship Id="rId257" Type="http://schemas.openxmlformats.org/officeDocument/2006/relationships/hyperlink" Target="https://apps.ecology.wa.gov/publications/documents/2203020.pdf" TargetMode="External"/><Relationship Id="rId278" Type="http://schemas.openxmlformats.org/officeDocument/2006/relationships/hyperlink" Target="https://apps.ecology.wa.gov/publications/documents/2303113.pdf" TargetMode="External"/><Relationship Id="rId401" Type="http://schemas.openxmlformats.org/officeDocument/2006/relationships/hyperlink" Target="https://apps.ecology.wa.gov/publications/documents/2203020.pdf" TargetMode="External"/><Relationship Id="rId422" Type="http://schemas.openxmlformats.org/officeDocument/2006/relationships/hyperlink" Target="https://apps.ecology.wa.gov/publications/documents/2203020.pdf" TargetMode="External"/><Relationship Id="rId443" Type="http://schemas.openxmlformats.org/officeDocument/2006/relationships/hyperlink" Target="https://apps.ecology.wa.gov/publications/documents/2203020.pdf" TargetMode="External"/><Relationship Id="rId464" Type="http://schemas.openxmlformats.org/officeDocument/2006/relationships/hyperlink" Target="https://apps.ecology.wa.gov/publications/documents/2203020.pdf" TargetMode="External"/><Relationship Id="rId303" Type="http://schemas.openxmlformats.org/officeDocument/2006/relationships/hyperlink" Target="https://apps.ecology.wa.gov/publications/documents/2303113.pdf" TargetMode="External"/><Relationship Id="rId42" Type="http://schemas.openxmlformats.org/officeDocument/2006/relationships/hyperlink" Target="https://pspwa.app.box.com/s/m4ww5rzli8fdl4u10dwb0p3rrfi05p20/file/900070667608" TargetMode="External"/><Relationship Id="rId84" Type="http://schemas.openxmlformats.org/officeDocument/2006/relationships/hyperlink" Target="https://pspwa.app.box.com/s/m4ww5rzli8fdl4u10dwb0p3rrfi05p20/file/900070649608" TargetMode="External"/><Relationship Id="rId138" Type="http://schemas.openxmlformats.org/officeDocument/2006/relationships/hyperlink" Target="https://static1.squarespace.com/static/633b3dd6649ed62926ed7271/t/63ee6cd15eb30a0fd4f0630d/1676569810601/6PPD-in-Tires-Innovation-Forum-Meeting-Report.pdf" TargetMode="External"/><Relationship Id="rId345" Type="http://schemas.openxmlformats.org/officeDocument/2006/relationships/hyperlink" Target="https://www.epa.gov/system/files/documents/2022-06/puget-sound-federal-task-force-action-plan-2022-2026.pdf" TargetMode="External"/><Relationship Id="rId387" Type="http://schemas.openxmlformats.org/officeDocument/2006/relationships/hyperlink" Target="https://apps.ecology.wa.gov/publications/documents/2203020.pdf" TargetMode="External"/><Relationship Id="rId191" Type="http://schemas.openxmlformats.org/officeDocument/2006/relationships/hyperlink" Target="https://fortress.wa.gov/ecy/ezshare/wq/Permits/Flare/2019SWMMWW/Content/Resources/DocsForDownload/2022_SWTreatmentOfTireContaminants-BMPEffectiveness.pdf" TargetMode="External"/><Relationship Id="rId205" Type="http://schemas.openxmlformats.org/officeDocument/2006/relationships/hyperlink" Target="https://apps.ecology.wa.gov/publications/documents/2203020.pdf" TargetMode="External"/><Relationship Id="rId247" Type="http://schemas.openxmlformats.org/officeDocument/2006/relationships/hyperlink" Target="https://apps.ecology.wa.gov/publications/documents/2203020.pdf" TargetMode="External"/><Relationship Id="rId412" Type="http://schemas.openxmlformats.org/officeDocument/2006/relationships/hyperlink" Target="https://apps.ecology.wa.gov/publications/documents/2203020.pdf" TargetMode="External"/><Relationship Id="rId107" Type="http://schemas.openxmlformats.org/officeDocument/2006/relationships/hyperlink" Target="https://pspwa.app.box.com/s/m4ww5rzli8fdl4u10dwb0p3rrfi05p20/file/900070648408" TargetMode="External"/><Relationship Id="rId289" Type="http://schemas.openxmlformats.org/officeDocument/2006/relationships/hyperlink" Target="https://apps.ecology.wa.gov/publications/documents/2303113.pdf" TargetMode="External"/><Relationship Id="rId454" Type="http://schemas.openxmlformats.org/officeDocument/2006/relationships/hyperlink" Target="https://apps.ecology.wa.gov/publications/documents/2203020.pdf" TargetMode="External"/><Relationship Id="rId11" Type="http://schemas.openxmlformats.org/officeDocument/2006/relationships/hyperlink" Target="https://pspwa.app.box.com/s/m4ww5rzli8fdl4u10dwb0p3rrfi05p20/file/900070648408" TargetMode="External"/><Relationship Id="rId53" Type="http://schemas.openxmlformats.org/officeDocument/2006/relationships/hyperlink" Target="https://pspwa.app.box.com/s/m4ww5rzli8fdl4u10dwb0p3rrfi05p20/file/900070648408" TargetMode="External"/><Relationship Id="rId149" Type="http://schemas.openxmlformats.org/officeDocument/2006/relationships/hyperlink" Target="https://apps.ecology.wa.gov/publications/documents/2304017.pdf" TargetMode="External"/><Relationship Id="rId314" Type="http://schemas.openxmlformats.org/officeDocument/2006/relationships/hyperlink" Target="https://www.ezview.wa.gov/Portals/_1962/images/Hazardous%20Waste%20and%20Toxics%20Reduction/6PPD/6PPD%20Webinar%20Follow-Up%20Document%20-%20June%202023.pdf" TargetMode="External"/><Relationship Id="rId356" Type="http://schemas.openxmlformats.org/officeDocument/2006/relationships/hyperlink" Target="https://www.epa.gov/system/files/documents/2022-06/puget-sound-federal-task-force-action-plan-2022-2026.pdf" TargetMode="External"/><Relationship Id="rId398" Type="http://schemas.openxmlformats.org/officeDocument/2006/relationships/hyperlink" Target="https://apps.ecology.wa.gov/publications/documents/2203020.pdf" TargetMode="External"/><Relationship Id="rId95" Type="http://schemas.openxmlformats.org/officeDocument/2006/relationships/hyperlink" Target="https://pspwa.app.box.com/s/m4ww5rzli8fdl4u10dwb0p3rrfi05p20/file/900070649608" TargetMode="External"/><Relationship Id="rId160" Type="http://schemas.openxmlformats.org/officeDocument/2006/relationships/hyperlink" Target="https://www.ezview.wa.gov/Portals/_1962/Documents/6ppd/6PPD%20Alternatives%20Technical%20Memo.pdf" TargetMode="External"/><Relationship Id="rId216" Type="http://schemas.openxmlformats.org/officeDocument/2006/relationships/hyperlink" Target="https://apps.ecology.wa.gov/publications/documents/2203020.pdf" TargetMode="External"/><Relationship Id="rId423" Type="http://schemas.openxmlformats.org/officeDocument/2006/relationships/hyperlink" Target="https://apps.ecology.wa.gov/publications/documents/2203020.pdf" TargetMode="External"/><Relationship Id="rId258" Type="http://schemas.openxmlformats.org/officeDocument/2006/relationships/hyperlink" Target="https://apps.ecology.wa.gov/publications/documents/2203020.pdf" TargetMode="External"/><Relationship Id="rId465" Type="http://schemas.openxmlformats.org/officeDocument/2006/relationships/hyperlink" Target="https://pspwa.app.box.com/s/m4ww5rzli8fdl4u10dwb0p3rrfi05p20/file/900070790008" TargetMode="External"/><Relationship Id="rId22" Type="http://schemas.openxmlformats.org/officeDocument/2006/relationships/hyperlink" Target="https://pspwa.app.box.com/s/m4ww5rzli8fdl4u10dwb0p3rrfi05p20/file/900070648408" TargetMode="External"/><Relationship Id="rId64" Type="http://schemas.openxmlformats.org/officeDocument/2006/relationships/hyperlink" Target="https://pspwa.app.box.com/s/m4ww5rzli8fdl4u10dwb0p3rrfi05p20/file/900070648408" TargetMode="External"/><Relationship Id="rId118" Type="http://schemas.openxmlformats.org/officeDocument/2006/relationships/hyperlink" Target="https://pspwa.app.box.com/s/m4ww5rzli8fdl4u10dwb0p3rrfi05p20/file/900070790008" TargetMode="External"/><Relationship Id="rId325" Type="http://schemas.openxmlformats.org/officeDocument/2006/relationships/hyperlink" Target="https://6ppd.itrcweb.org/wp-content/uploads/2023/09/6PPD-Focus-Sheet-Web-Layout-9.pdf" TargetMode="External"/><Relationship Id="rId367" Type="http://schemas.openxmlformats.org/officeDocument/2006/relationships/hyperlink" Target="https://marinesurvivalproject.com/wp-content/uploads/LLTK_SSMSP_Transboundary-Workshop-2023_Final.pdf" TargetMode="External"/><Relationship Id="rId171" Type="http://schemas.openxmlformats.org/officeDocument/2006/relationships/hyperlink" Target="https://www.ezview.wa.gov/Portals/_1962/Documents/6ppd/6PPD%20Alternatives%20Technical%20Memo.pdf" TargetMode="External"/><Relationship Id="rId227" Type="http://schemas.openxmlformats.org/officeDocument/2006/relationships/hyperlink" Target="https://apps.ecology.wa.gov/publications/documents/2203020.pdf" TargetMode="External"/><Relationship Id="rId269" Type="http://schemas.openxmlformats.org/officeDocument/2006/relationships/hyperlink" Target="https://apps.ecology.wa.gov/publications/documents/2303113.pdf" TargetMode="External"/><Relationship Id="rId434" Type="http://schemas.openxmlformats.org/officeDocument/2006/relationships/hyperlink" Target="https://apps.ecology.wa.gov/publications/documents/2203020.pdf" TargetMode="External"/><Relationship Id="rId33" Type="http://schemas.openxmlformats.org/officeDocument/2006/relationships/hyperlink" Target="https://pspwa.app.box.com/s/m4ww5rzli8fdl4u10dwb0p3rrfi05p20/file/900070648408" TargetMode="External"/><Relationship Id="rId129" Type="http://schemas.openxmlformats.org/officeDocument/2006/relationships/hyperlink" Target="https://apps.ecology.wa.gov/publications/documents/2304017.pdf" TargetMode="External"/><Relationship Id="rId280" Type="http://schemas.openxmlformats.org/officeDocument/2006/relationships/hyperlink" Target="https://apps.ecology.wa.gov/publications/documents/2303113.pdf" TargetMode="External"/><Relationship Id="rId336" Type="http://schemas.openxmlformats.org/officeDocument/2006/relationships/hyperlink" Target="https://files.nwifc.org/sow/2020/state-of-our-watersheds-sow-2020-final-web.pdf?_gl=1*4rui3z*_ga*MTY5Mzk1ODY0Ni4xNzEwMzYxOTAw*_ga_XGZ6DS8QV6*MTcxMDM2MTkwMC4xLjEuMTcxMDM2MTk0MC4wLjAuMA.." TargetMode="External"/><Relationship Id="rId75" Type="http://schemas.openxmlformats.org/officeDocument/2006/relationships/hyperlink" Target="https://pspwa.app.box.com/s/m4ww5rzli8fdl4u10dwb0p3rrfi05p20/file/900070649608" TargetMode="External"/><Relationship Id="rId140" Type="http://schemas.openxmlformats.org/officeDocument/2006/relationships/hyperlink" Target="https://static1.squarespace.com/static/633b3dd6649ed62926ed7271/t/63ee6cd15eb30a0fd4f0630d/1676569810601/6PPD-in-Tires-Innovation-Forum-Meeting-Report.pdf" TargetMode="External"/><Relationship Id="rId182" Type="http://schemas.openxmlformats.org/officeDocument/2006/relationships/hyperlink" Target="https://www.ezview.wa.gov/Portals/_1962/Documents/6ppd/6PPD%20Alternatives%20Technical%20Memo.pdf" TargetMode="External"/><Relationship Id="rId378" Type="http://schemas.openxmlformats.org/officeDocument/2006/relationships/hyperlink" Target="https://apps.ecology.wa.gov/publications/documents/2203020.pdf" TargetMode="External"/><Relationship Id="rId403" Type="http://schemas.openxmlformats.org/officeDocument/2006/relationships/hyperlink" Target="https://apps.ecology.wa.gov/publications/documents/2203020.pdf" TargetMode="External"/><Relationship Id="rId6" Type="http://schemas.openxmlformats.org/officeDocument/2006/relationships/hyperlink" Target="https://pspwa.app.box.com/s/m4ww5rzli8fdl4u10dwb0p3rrfi05p20/file/900070648408" TargetMode="External"/><Relationship Id="rId238" Type="http://schemas.openxmlformats.org/officeDocument/2006/relationships/hyperlink" Target="https://apps.ecology.wa.gov/publications/documents/2203020.pdf" TargetMode="External"/><Relationship Id="rId445" Type="http://schemas.openxmlformats.org/officeDocument/2006/relationships/hyperlink" Target="https://apps.ecology.wa.gov/publications/documents/2203020.pdf" TargetMode="External"/><Relationship Id="rId291" Type="http://schemas.openxmlformats.org/officeDocument/2006/relationships/hyperlink" Target="https://apps.ecology.wa.gov/publications/documents/2303113.pdf" TargetMode="External"/><Relationship Id="rId305" Type="http://schemas.openxmlformats.org/officeDocument/2006/relationships/hyperlink" Target="https://www.ezview.wa.gov/Portals/_1962/images/Hazardous%20Waste%20and%20Toxics%20Reduction/6PPD/6PPD%20Webinar%20Follow-Up%20Document%20-%20June%202023.pdf" TargetMode="External"/><Relationship Id="rId347" Type="http://schemas.openxmlformats.org/officeDocument/2006/relationships/hyperlink" Target="https://www.epa.gov/system/files/documents/2022-06/puget-sound-federal-task-force-action-plan-2022-2026.pdf" TargetMode="External"/><Relationship Id="rId44" Type="http://schemas.openxmlformats.org/officeDocument/2006/relationships/hyperlink" Target="https://pspwa.app.box.com/s/m4ww5rzli8fdl4u10dwb0p3rrfi05p20/file/900070667608" TargetMode="External"/><Relationship Id="rId86" Type="http://schemas.openxmlformats.org/officeDocument/2006/relationships/hyperlink" Target="https://pspwa.app.box.com/s/m4ww5rzli8fdl4u10dwb0p3rrfi05p20/file/900070649608" TargetMode="External"/><Relationship Id="rId151" Type="http://schemas.openxmlformats.org/officeDocument/2006/relationships/hyperlink" Target="https://apps.ecology.wa.gov/publications/documents/2304017.pdf" TargetMode="External"/><Relationship Id="rId389" Type="http://schemas.openxmlformats.org/officeDocument/2006/relationships/hyperlink" Target="https://apps.ecology.wa.gov/publications/documents/2203020.pdf" TargetMode="External"/><Relationship Id="rId193" Type="http://schemas.openxmlformats.org/officeDocument/2006/relationships/hyperlink" Target="https://fortress.wa.gov/ecy/ezshare/wq/Permits/Flare/2019SWMMWW/Content/Resources/DocsForDownload/2022_SWTreatmentOfTireContaminants-BMPEffectiveness.pdf" TargetMode="External"/><Relationship Id="rId207" Type="http://schemas.openxmlformats.org/officeDocument/2006/relationships/hyperlink" Target="https://apps.ecology.wa.gov/publications/documents/2203020.pdf" TargetMode="External"/><Relationship Id="rId249" Type="http://schemas.openxmlformats.org/officeDocument/2006/relationships/hyperlink" Target="https://apps.ecology.wa.gov/publications/documents/2203020.pdf" TargetMode="External"/><Relationship Id="rId414" Type="http://schemas.openxmlformats.org/officeDocument/2006/relationships/hyperlink" Target="https://apps.ecology.wa.gov/publications/documents/2203020.pdf" TargetMode="External"/><Relationship Id="rId456" Type="http://schemas.openxmlformats.org/officeDocument/2006/relationships/hyperlink" Target="https://apps.ecology.wa.gov/publications/documents/2203020.pdf" TargetMode="External"/><Relationship Id="rId13" Type="http://schemas.openxmlformats.org/officeDocument/2006/relationships/hyperlink" Target="https://pspwa.app.box.com/s/m4ww5rzli8fdl4u10dwb0p3rrfi05p20/file/900070648408" TargetMode="External"/><Relationship Id="rId109" Type="http://schemas.openxmlformats.org/officeDocument/2006/relationships/hyperlink" Target="https://pspwa.app.box.com/s/m4ww5rzli8fdl4u10dwb0p3rrfi05p20/file/900070648408" TargetMode="External"/><Relationship Id="rId260" Type="http://schemas.openxmlformats.org/officeDocument/2006/relationships/hyperlink" Target="https://apps.ecology.wa.gov/publications/documents/2203020.pdf" TargetMode="External"/><Relationship Id="rId316" Type="http://schemas.openxmlformats.org/officeDocument/2006/relationships/hyperlink" Target="https://www.ezview.wa.gov/Portals/_1962/images/Hazardous%20Waste%20and%20Toxics%20Reduction/6PPD/6PPD%20Webinar%20Follow-Up%20Document%20-%20June%202023.pdf" TargetMode="External"/><Relationship Id="rId55" Type="http://schemas.openxmlformats.org/officeDocument/2006/relationships/hyperlink" Target="https://pspwa.app.box.com/s/m4ww5rzli8fdl4u10dwb0p3rrfi05p20/file/900070648408" TargetMode="External"/><Relationship Id="rId97" Type="http://schemas.openxmlformats.org/officeDocument/2006/relationships/hyperlink" Target="https://pspwa.app.box.com/s/m4ww5rzli8fdl4u10dwb0p3rrfi05p20/file/900070649608" TargetMode="External"/><Relationship Id="rId120" Type="http://schemas.openxmlformats.org/officeDocument/2006/relationships/hyperlink" Target="https://pspwa.app.box.com/s/m4ww5rzli8fdl4u10dwb0p3rrfi05p20/file/900070648408" TargetMode="External"/><Relationship Id="rId358" Type="http://schemas.openxmlformats.org/officeDocument/2006/relationships/hyperlink" Target="https://www.epa.gov/system/files/documents/2022-06/puget-sound-federal-task-force-action-plan-2022-2026.pdf" TargetMode="External"/><Relationship Id="rId162" Type="http://schemas.openxmlformats.org/officeDocument/2006/relationships/hyperlink" Target="https://www.ezview.wa.gov/Portals/_1962/Documents/6ppd/6PPD%20Alternatives%20Technical%20Memo.pdf" TargetMode="External"/><Relationship Id="rId218" Type="http://schemas.openxmlformats.org/officeDocument/2006/relationships/hyperlink" Target="https://apps.ecology.wa.gov/publications/documents/2203020.pdf" TargetMode="External"/><Relationship Id="rId425" Type="http://schemas.openxmlformats.org/officeDocument/2006/relationships/hyperlink" Target="https://apps.ecology.wa.gov/publications/documents/2203020.pdf" TargetMode="External"/><Relationship Id="rId467" Type="http://schemas.openxmlformats.org/officeDocument/2006/relationships/hyperlink" Target="https://pspwa.app.box.com/s/m4ww5rzli8fdl4u10dwb0p3rrfi05p20/file/900070790008" TargetMode="External"/><Relationship Id="rId271" Type="http://schemas.openxmlformats.org/officeDocument/2006/relationships/hyperlink" Target="https://apps.ecology.wa.gov/publications/documents/2303113.pdf" TargetMode="External"/><Relationship Id="rId24" Type="http://schemas.openxmlformats.org/officeDocument/2006/relationships/hyperlink" Target="https://pspwa.app.box.com/s/m4ww5rzli8fdl4u10dwb0p3rrfi05p20/file/900070648408" TargetMode="External"/><Relationship Id="rId66" Type="http://schemas.openxmlformats.org/officeDocument/2006/relationships/hyperlink" Target="https://pspwa.app.box.com/s/m4ww5rzli8fdl4u10dwb0p3rrfi05p20/file/900070649608" TargetMode="External"/><Relationship Id="rId131" Type="http://schemas.openxmlformats.org/officeDocument/2006/relationships/hyperlink" Target="https://nwtreatytribes.org/habitatstrategy/" TargetMode="External"/><Relationship Id="rId327" Type="http://schemas.openxmlformats.org/officeDocument/2006/relationships/hyperlink" Target="https://6ppd.itrcweb.org/wp-content/uploads/2023/09/6PPD-Focus-Sheet-Web-Layout-9.pdf" TargetMode="External"/><Relationship Id="rId369" Type="http://schemas.openxmlformats.org/officeDocument/2006/relationships/hyperlink" Target="https://marinesurvivalproject.com/wp-content/uploads/LLTK_SSMSP_Transboundary-Workshop-2023_Final.pdf" TargetMode="External"/><Relationship Id="rId173" Type="http://schemas.openxmlformats.org/officeDocument/2006/relationships/hyperlink" Target="https://www.ezview.wa.gov/Portals/_1962/Documents/6ppd/6PPD%20Alternatives%20Technical%20Memo.pdf" TargetMode="External"/><Relationship Id="rId229" Type="http://schemas.openxmlformats.org/officeDocument/2006/relationships/hyperlink" Target="https://apps.ecology.wa.gov/publications/documents/2203020.pdf" TargetMode="External"/><Relationship Id="rId380" Type="http://schemas.openxmlformats.org/officeDocument/2006/relationships/hyperlink" Target="https://apps.ecology.wa.gov/publications/documents/2203020.pdf" TargetMode="External"/><Relationship Id="rId436" Type="http://schemas.openxmlformats.org/officeDocument/2006/relationships/hyperlink" Target="https://apps.ecology.wa.gov/publications/documents/2203020.pdf" TargetMode="External"/><Relationship Id="rId240" Type="http://schemas.openxmlformats.org/officeDocument/2006/relationships/hyperlink" Target="https://apps.ecology.wa.gov/publications/documents/2203020.pdf" TargetMode="External"/><Relationship Id="rId35" Type="http://schemas.openxmlformats.org/officeDocument/2006/relationships/hyperlink" Target="https://pspwa.app.box.com/s/m4ww5rzli8fdl4u10dwb0p3rrfi05p20/file/900070648408" TargetMode="External"/><Relationship Id="rId77" Type="http://schemas.openxmlformats.org/officeDocument/2006/relationships/hyperlink" Target="https://pspwa.app.box.com/s/m4ww5rzli8fdl4u10dwb0p3rrfi05p20/file/900070649608" TargetMode="External"/><Relationship Id="rId100" Type="http://schemas.openxmlformats.org/officeDocument/2006/relationships/hyperlink" Target="https://pspwa.app.box.com/s/m4ww5rzli8fdl4u10dwb0p3rrfi05p20/folder/152961873208" TargetMode="External"/><Relationship Id="rId282" Type="http://schemas.openxmlformats.org/officeDocument/2006/relationships/hyperlink" Target="https://apps.ecology.wa.gov/publications/documents/2303113.pdf" TargetMode="External"/><Relationship Id="rId338" Type="http://schemas.openxmlformats.org/officeDocument/2006/relationships/hyperlink" Target="https://files.nwifc.org/sow/2020/state-of-our-watersheds-sow-2020-final-web.pdf?_gl=1*4rui3z*_ga*MTY5Mzk1ODY0Ni4xNzEwMzYxOTAw*_ga_XGZ6DS8QV6*MTcxMDM2MTkwMC4xLjEuMTcxMDM2MTk0MC4wLjAuMA.." TargetMode="External"/><Relationship Id="rId8" Type="http://schemas.openxmlformats.org/officeDocument/2006/relationships/hyperlink" Target="https://pspwa.app.box.com/s/m4ww5rzli8fdl4u10dwb0p3rrfi05p20/file/900070648408" TargetMode="External"/><Relationship Id="rId142" Type="http://schemas.openxmlformats.org/officeDocument/2006/relationships/hyperlink" Target="https://static1.squarespace.com/static/633b3dd6649ed62926ed7271/t/63ee6cd15eb30a0fd4f0630d/1676569810601/6PPD-in-Tires-Innovation-Forum-Meeting-Report.pdf" TargetMode="External"/><Relationship Id="rId184" Type="http://schemas.openxmlformats.org/officeDocument/2006/relationships/hyperlink" Target="https://fortress.wa.gov/ecy/ezshare/wq/Permits/Flare/2019SWMMWW/Content/Resources/DocsForDownload/2022_SWTreatmentOfTireContaminants-BMPEffectiveness.pdf" TargetMode="External"/><Relationship Id="rId391" Type="http://schemas.openxmlformats.org/officeDocument/2006/relationships/hyperlink" Target="https://apps.ecology.wa.gov/publications/documents/2203020.pdf" TargetMode="External"/><Relationship Id="rId405" Type="http://schemas.openxmlformats.org/officeDocument/2006/relationships/hyperlink" Target="https://apps.ecology.wa.gov/publications/documents/2203020.pdf" TargetMode="External"/><Relationship Id="rId447" Type="http://schemas.openxmlformats.org/officeDocument/2006/relationships/hyperlink" Target="https://apps.ecology.wa.gov/publications/documents/2203020.pdf" TargetMode="External"/><Relationship Id="rId251" Type="http://schemas.openxmlformats.org/officeDocument/2006/relationships/hyperlink" Target="https://apps.ecology.wa.gov/publications/documents/2203020.pdf" TargetMode="External"/><Relationship Id="rId46" Type="http://schemas.openxmlformats.org/officeDocument/2006/relationships/hyperlink" Target="https://pspwa.app.box.com/s/m4ww5rzli8fdl4u10dwb0p3rrfi05p20/file/900070667608" TargetMode="External"/><Relationship Id="rId293" Type="http://schemas.openxmlformats.org/officeDocument/2006/relationships/hyperlink" Target="https://apps.ecology.wa.gov/publications/documents/2303113.pdf" TargetMode="External"/><Relationship Id="rId307" Type="http://schemas.openxmlformats.org/officeDocument/2006/relationships/hyperlink" Target="https://www.ezview.wa.gov/Portals/_1962/images/Hazardous%20Waste%20and%20Toxics%20Reduction/6PPD/6PPD%20Webinar%20Follow-Up%20Document%20-%20June%202023.pdf" TargetMode="External"/><Relationship Id="rId349" Type="http://schemas.openxmlformats.org/officeDocument/2006/relationships/hyperlink" Target="https://www.epa.gov/system/files/documents/2022-06/puget-sound-federal-task-force-action-plan-2022-2026.pdf" TargetMode="External"/><Relationship Id="rId88" Type="http://schemas.openxmlformats.org/officeDocument/2006/relationships/hyperlink" Target="https://pspwa.app.box.com/s/m4ww5rzli8fdl4u10dwb0p3rrfi05p20/file/900070649608" TargetMode="External"/><Relationship Id="rId111" Type="http://schemas.openxmlformats.org/officeDocument/2006/relationships/hyperlink" Target="https://pspwa.app.box.com/s/m4ww5rzli8fdl4u10dwb0p3rrfi05p20/file/900070648408" TargetMode="External"/><Relationship Id="rId153" Type="http://schemas.openxmlformats.org/officeDocument/2006/relationships/hyperlink" Target="https://apps.ecology.wa.gov/publications/documents/2304017.pdf" TargetMode="External"/><Relationship Id="rId195" Type="http://schemas.openxmlformats.org/officeDocument/2006/relationships/hyperlink" Target="https://fortress.wa.gov/ecy/ezshare/wq/Permits/Flare/2019SWMMWW/Content/Resources/DocsForDownload/2022_SWTreatmentOfTireContaminants-BMPEffectiveness.pdf" TargetMode="External"/><Relationship Id="rId209" Type="http://schemas.openxmlformats.org/officeDocument/2006/relationships/hyperlink" Target="https://apps.ecology.wa.gov/publications/documents/2203020.pdf" TargetMode="External"/><Relationship Id="rId360" Type="http://schemas.openxmlformats.org/officeDocument/2006/relationships/hyperlink" Target="https://marinesurvivalproject.com/wp-content/uploads/LLTK_SSMSP_Transboundary-Workshop-2023_Final.pdf" TargetMode="External"/><Relationship Id="rId416" Type="http://schemas.openxmlformats.org/officeDocument/2006/relationships/hyperlink" Target="https://apps.ecology.wa.gov/publications/documents/2203020.pdf" TargetMode="External"/><Relationship Id="rId220" Type="http://schemas.openxmlformats.org/officeDocument/2006/relationships/hyperlink" Target="https://apps.ecology.wa.gov/publications/documents/2203020.pdf" TargetMode="External"/><Relationship Id="rId458" Type="http://schemas.openxmlformats.org/officeDocument/2006/relationships/hyperlink" Target="https://apps.ecology.wa.gov/publications/documents/2203020.pdf" TargetMode="External"/><Relationship Id="rId15" Type="http://schemas.openxmlformats.org/officeDocument/2006/relationships/hyperlink" Target="https://pspwa.app.box.com/s/m4ww5rzli8fdl4u10dwb0p3rrfi05p20/file/900070648408" TargetMode="External"/><Relationship Id="rId57" Type="http://schemas.openxmlformats.org/officeDocument/2006/relationships/hyperlink" Target="https://pspwa.app.box.com/s/m4ww5rzli8fdl4u10dwb0p3rrfi05p20/file/900070648408" TargetMode="External"/><Relationship Id="rId262" Type="http://schemas.openxmlformats.org/officeDocument/2006/relationships/hyperlink" Target="https://apps.ecology.wa.gov/publications/documents/2203020.pdf" TargetMode="External"/><Relationship Id="rId318" Type="http://schemas.openxmlformats.org/officeDocument/2006/relationships/hyperlink" Target="https://www.ezview.wa.gov/Portals/_1962/images/Hazardous%20Waste%20and%20Toxics%20Reduction/6PPD/6PPD%20Webinar%20Follow-Up%20Document%20-%20June%202023.pdf" TargetMode="External"/><Relationship Id="rId99" Type="http://schemas.openxmlformats.org/officeDocument/2006/relationships/hyperlink" Target="https://pspwa.app.box.com/s/m4ww5rzli8fdl4u10dwb0p3rrfi05p20/file/900070649608" TargetMode="External"/><Relationship Id="rId122" Type="http://schemas.openxmlformats.org/officeDocument/2006/relationships/hyperlink" Target="https://www.epa.gov/system/files/documents/2022-06/puget-sound-federal-task-force-action-plan-2022-2026.pdf" TargetMode="External"/><Relationship Id="rId164" Type="http://schemas.openxmlformats.org/officeDocument/2006/relationships/hyperlink" Target="https://www.ezview.wa.gov/Portals/_1962/Documents/6ppd/6PPD%20Alternatives%20Technical%20Memo.pdf" TargetMode="External"/><Relationship Id="rId371" Type="http://schemas.openxmlformats.org/officeDocument/2006/relationships/hyperlink" Target="https://marinesurvivalproject.com/wp-content/uploads/LLTK_SSMSP_Transboundary-Workshop-2023_Final.pdf" TargetMode="External"/><Relationship Id="rId427" Type="http://schemas.openxmlformats.org/officeDocument/2006/relationships/hyperlink" Target="https://apps.ecology.wa.gov/publications/documents/2203020.pdf" TargetMode="External"/><Relationship Id="rId469" Type="http://schemas.openxmlformats.org/officeDocument/2006/relationships/hyperlink" Target="https://pspwa.app.box.com/s/m4ww5rzli8fdl4u10dwb0p3rrfi05p20/file/900070790008" TargetMode="External"/><Relationship Id="rId26" Type="http://schemas.openxmlformats.org/officeDocument/2006/relationships/hyperlink" Target="https://pspwa.app.box.com/s/m4ww5rzli8fdl4u10dwb0p3rrfi05p20/file/900070648408" TargetMode="External"/><Relationship Id="rId231" Type="http://schemas.openxmlformats.org/officeDocument/2006/relationships/hyperlink" Target="https://apps.ecology.wa.gov/publications/documents/2203020.pdf" TargetMode="External"/><Relationship Id="rId273" Type="http://schemas.openxmlformats.org/officeDocument/2006/relationships/hyperlink" Target="https://apps.ecology.wa.gov/publications/documents/2303113.pdf" TargetMode="External"/><Relationship Id="rId329" Type="http://schemas.openxmlformats.org/officeDocument/2006/relationships/hyperlink" Target="https://6ppd.itrcweb.org/wp-content/uploads/2023/09/6PPD-Focus-Sheet-Web-Layout-9.pdf" TargetMode="External"/><Relationship Id="rId68" Type="http://schemas.openxmlformats.org/officeDocument/2006/relationships/hyperlink" Target="https://pspwa.app.box.com/s/m4ww5rzli8fdl4u10dwb0p3rrfi05p20/file/900070649608" TargetMode="External"/><Relationship Id="rId133" Type="http://schemas.openxmlformats.org/officeDocument/2006/relationships/hyperlink" Target="https://pspwa.app.box.com/s/gabtcrbzo9i5yybkeyi6lx6cez0bh10o/file/237295001156?sb=/details" TargetMode="External"/><Relationship Id="rId175" Type="http://schemas.openxmlformats.org/officeDocument/2006/relationships/hyperlink" Target="https://www.ezview.wa.gov/Portals/_1962/Documents/6ppd/6PPD%20Alternatives%20Technical%20Memo.pdf" TargetMode="External"/><Relationship Id="rId340" Type="http://schemas.openxmlformats.org/officeDocument/2006/relationships/hyperlink" Target="https://nwtreatytribes.org/habitatstrategy/" TargetMode="External"/><Relationship Id="rId200" Type="http://schemas.openxmlformats.org/officeDocument/2006/relationships/hyperlink" Target="https://apps.ecology.wa.gov/publications/documents/2203020.pdf" TargetMode="External"/><Relationship Id="rId382" Type="http://schemas.openxmlformats.org/officeDocument/2006/relationships/hyperlink" Target="https://apps.ecology.wa.gov/publications/documents/2203020.pdf" TargetMode="External"/><Relationship Id="rId438" Type="http://schemas.openxmlformats.org/officeDocument/2006/relationships/hyperlink" Target="https://apps.ecology.wa.gov/publications/documents/2203020.pdf" TargetMode="External"/><Relationship Id="rId242" Type="http://schemas.openxmlformats.org/officeDocument/2006/relationships/hyperlink" Target="https://apps.ecology.wa.gov/publications/documents/2203020.pdf" TargetMode="External"/><Relationship Id="rId284" Type="http://schemas.openxmlformats.org/officeDocument/2006/relationships/hyperlink" Target="https://apps.ecology.wa.gov/publications/documents/2303113.pdf" TargetMode="External"/><Relationship Id="rId37" Type="http://schemas.openxmlformats.org/officeDocument/2006/relationships/hyperlink" Target="https://pspwa.app.box.com/s/m4ww5rzli8fdl4u10dwb0p3rrfi05p20/file/900070648408" TargetMode="External"/><Relationship Id="rId79" Type="http://schemas.openxmlformats.org/officeDocument/2006/relationships/hyperlink" Target="https://pspwa.app.box.com/s/m4ww5rzli8fdl4u10dwb0p3rrfi05p20/file/900070649608" TargetMode="External"/><Relationship Id="rId102" Type="http://schemas.openxmlformats.org/officeDocument/2006/relationships/hyperlink" Target="https://pspwa.app.box.com/s/m4ww5rzli8fdl4u10dwb0p3rrfi05p20/file/900070648408" TargetMode="External"/><Relationship Id="rId144" Type="http://schemas.openxmlformats.org/officeDocument/2006/relationships/hyperlink" Target="https://static1.squarespace.com/static/633b3dd6649ed62926ed7271/t/63ee6cd15eb30a0fd4f0630d/1676569810601/6PPD-in-Tires-Innovation-Forum-Meeting-Report.pdf" TargetMode="External"/><Relationship Id="rId90" Type="http://schemas.openxmlformats.org/officeDocument/2006/relationships/hyperlink" Target="https://pspwa.app.box.com/s/m4ww5rzli8fdl4u10dwb0p3rrfi05p20/file/900070649608" TargetMode="External"/><Relationship Id="rId186" Type="http://schemas.openxmlformats.org/officeDocument/2006/relationships/hyperlink" Target="https://fortress.wa.gov/ecy/ezshare/wq/Permits/Flare/2019SWMMWW/Content/Resources/DocsForDownload/2022_SWTreatmentOfTireContaminants-BMPEffectiveness.pdf" TargetMode="External"/><Relationship Id="rId351" Type="http://schemas.openxmlformats.org/officeDocument/2006/relationships/hyperlink" Target="https://www.epa.gov/system/files/documents/2022-06/puget-sound-federal-task-force-action-plan-2022-2026.pdf" TargetMode="External"/><Relationship Id="rId393" Type="http://schemas.openxmlformats.org/officeDocument/2006/relationships/hyperlink" Target="https://apps.ecology.wa.gov/publications/documents/2203020.pdf" TargetMode="External"/><Relationship Id="rId407" Type="http://schemas.openxmlformats.org/officeDocument/2006/relationships/hyperlink" Target="https://apps.ecology.wa.gov/publications/documents/2203020.pdf" TargetMode="External"/><Relationship Id="rId449" Type="http://schemas.openxmlformats.org/officeDocument/2006/relationships/hyperlink" Target="https://apps.ecology.wa.gov/publications/documents/2203020.pdf" TargetMode="External"/><Relationship Id="rId211" Type="http://schemas.openxmlformats.org/officeDocument/2006/relationships/hyperlink" Target="https://apps.ecology.wa.gov/publications/documents/2203020.pdf" TargetMode="External"/><Relationship Id="rId253" Type="http://schemas.openxmlformats.org/officeDocument/2006/relationships/hyperlink" Target="https://apps.ecology.wa.gov/publications/documents/2203020.pdf" TargetMode="External"/><Relationship Id="rId295" Type="http://schemas.openxmlformats.org/officeDocument/2006/relationships/hyperlink" Target="https://apps.ecology.wa.gov/publications/documents/2303113.pdf" TargetMode="External"/><Relationship Id="rId309" Type="http://schemas.openxmlformats.org/officeDocument/2006/relationships/hyperlink" Target="https://www.ezview.wa.gov/Portals/_1962/images/Hazardous%20Waste%20and%20Toxics%20Reduction/6PPD/6PPD%20Webinar%20Follow-Up%20Document%20-%20June%202023.pdf" TargetMode="External"/><Relationship Id="rId460" Type="http://schemas.openxmlformats.org/officeDocument/2006/relationships/hyperlink" Target="https://apps.ecology.wa.gov/publications/documents/2203020.pdf" TargetMode="External"/><Relationship Id="rId48" Type="http://schemas.openxmlformats.org/officeDocument/2006/relationships/hyperlink" Target="https://pspwa.app.box.com/s/m4ww5rzli8fdl4u10dwb0p3rrfi05p20/file/900070667608" TargetMode="External"/><Relationship Id="rId113" Type="http://schemas.openxmlformats.org/officeDocument/2006/relationships/hyperlink" Target="https://pspwa.app.box.com/s/m4ww5rzli8fdl4u10dwb0p3rrfi05p20/file/900070658008" TargetMode="External"/><Relationship Id="rId320" Type="http://schemas.openxmlformats.org/officeDocument/2006/relationships/hyperlink" Target="https://www.ezview.wa.gov/Portals/_1962/images/Hazardous%20Waste%20and%20Toxics%20Reduction/6PPD/6PPD%20Webinar%20Follow-Up%20Document%20-%20June%202023.pdf" TargetMode="External"/><Relationship Id="rId155" Type="http://schemas.openxmlformats.org/officeDocument/2006/relationships/hyperlink" Target="https://apps.ecology.wa.gov/publications/documents/2304017.pdf" TargetMode="External"/><Relationship Id="rId197" Type="http://schemas.openxmlformats.org/officeDocument/2006/relationships/hyperlink" Target="https://fortress.wa.gov/ecy/ezshare/wq/Permits/Flare/2019SWMMWW/Content/Resources/DocsForDownload/2022_SWTreatmentOfTireContaminants-BMPEffectiveness.pdf" TargetMode="External"/><Relationship Id="rId362" Type="http://schemas.openxmlformats.org/officeDocument/2006/relationships/hyperlink" Target="https://marinesurvivalproject.com/wp-content/uploads/LLTK_SSMSP_Transboundary-Workshop-2023_Final.pdf" TargetMode="External"/><Relationship Id="rId418" Type="http://schemas.openxmlformats.org/officeDocument/2006/relationships/hyperlink" Target="https://apps.ecology.wa.gov/publications/documents/2203020.pdf" TargetMode="External"/><Relationship Id="rId222" Type="http://schemas.openxmlformats.org/officeDocument/2006/relationships/hyperlink" Target="https://apps.ecology.wa.gov/publications/documents/2203020.pdf" TargetMode="External"/><Relationship Id="rId264" Type="http://schemas.openxmlformats.org/officeDocument/2006/relationships/hyperlink" Target="https://apps.ecology.wa.gov/publications/documents/2203020.pdf" TargetMode="External"/><Relationship Id="rId471" Type="http://schemas.openxmlformats.org/officeDocument/2006/relationships/hyperlink" Target="https://link.springer.com/article/10.1007/s00244-017-0383-z" TargetMode="External"/><Relationship Id="rId17" Type="http://schemas.openxmlformats.org/officeDocument/2006/relationships/hyperlink" Target="https://pspwa.app.box.com/s/m4ww5rzli8fdl4u10dwb0p3rrfi05p20/file/900070648408" TargetMode="External"/><Relationship Id="rId59" Type="http://schemas.openxmlformats.org/officeDocument/2006/relationships/hyperlink" Target="https://pspwa.app.box.com/s/m4ww5rzli8fdl4u10dwb0p3rrfi05p20/file/900070648408" TargetMode="External"/><Relationship Id="rId124" Type="http://schemas.openxmlformats.org/officeDocument/2006/relationships/hyperlink" Target="https://pspwa.app.box.com/s/m4ww5rzli8fdl4u10dwb0p3rrfi05p20/file/900070649608" TargetMode="External"/><Relationship Id="rId70" Type="http://schemas.openxmlformats.org/officeDocument/2006/relationships/hyperlink" Target="https://pspwa.app.box.com/s/m4ww5rzli8fdl4u10dwb0p3rrfi05p20/file/900070649608" TargetMode="External"/><Relationship Id="rId166" Type="http://schemas.openxmlformats.org/officeDocument/2006/relationships/hyperlink" Target="https://www.ezview.wa.gov/Portals/_1962/Documents/6ppd/6PPD%20Alternatives%20Technical%20Memo.pdf" TargetMode="External"/><Relationship Id="rId331" Type="http://schemas.openxmlformats.org/officeDocument/2006/relationships/hyperlink" Target="https://6ppd.itrcweb.org/wp-content/uploads/2023/09/6PPD-Focus-Sheet-Web-Layout-9.pdf" TargetMode="External"/><Relationship Id="rId373" Type="http://schemas.openxmlformats.org/officeDocument/2006/relationships/hyperlink" Target="https://apps.ecology.wa.gov/publications/documents/2203020.pdf" TargetMode="External"/><Relationship Id="rId429" Type="http://schemas.openxmlformats.org/officeDocument/2006/relationships/hyperlink" Target="https://apps.ecology.wa.gov/publications/documents/2203020.pdf" TargetMode="External"/><Relationship Id="rId1" Type="http://schemas.openxmlformats.org/officeDocument/2006/relationships/hyperlink" Target="https://pspwa.app.box.com/s/m4ww5rzli8fdl4u10dwb0p3rrfi05p20/file/900070757608" TargetMode="External"/><Relationship Id="rId233" Type="http://schemas.openxmlformats.org/officeDocument/2006/relationships/hyperlink" Target="https://apps.ecology.wa.gov/publications/documents/2203020.pdf" TargetMode="External"/><Relationship Id="rId440" Type="http://schemas.openxmlformats.org/officeDocument/2006/relationships/hyperlink" Target="https://apps.ecology.wa.gov/publications/documents/2203020.pdf" TargetMode="External"/><Relationship Id="rId28" Type="http://schemas.openxmlformats.org/officeDocument/2006/relationships/hyperlink" Target="https://pspwa.app.box.com/s/m4ww5rzli8fdl4u10dwb0p3rrfi05p20/file/900070648408" TargetMode="External"/><Relationship Id="rId275" Type="http://schemas.openxmlformats.org/officeDocument/2006/relationships/hyperlink" Target="https://apps.ecology.wa.gov/publications/documents/2303113.pdf" TargetMode="External"/><Relationship Id="rId300" Type="http://schemas.openxmlformats.org/officeDocument/2006/relationships/hyperlink" Target="https://apps.ecology.wa.gov/publications/documents/2303113.pdf" TargetMode="External"/><Relationship Id="rId81" Type="http://schemas.openxmlformats.org/officeDocument/2006/relationships/hyperlink" Target="https://pspwa.app.box.com/s/m4ww5rzli8fdl4u10dwb0p3rrfi05p20/file/900070649608" TargetMode="External"/><Relationship Id="rId135" Type="http://schemas.openxmlformats.org/officeDocument/2006/relationships/hyperlink" Target="https://apps.ecology.wa.gov/publications/documents/2304061.pdf" TargetMode="External"/><Relationship Id="rId177" Type="http://schemas.openxmlformats.org/officeDocument/2006/relationships/hyperlink" Target="https://www.ezview.wa.gov/Portals/_1962/Documents/6ppd/6PPD%20Alternatives%20Technical%20Memo.pdf" TargetMode="External"/><Relationship Id="rId342" Type="http://schemas.openxmlformats.org/officeDocument/2006/relationships/hyperlink" Target="https://www.epa.gov/system/files/documents/2022-06/puget-sound-federal-task-force-action-plan-2022-2026.pdf" TargetMode="External"/><Relationship Id="rId384" Type="http://schemas.openxmlformats.org/officeDocument/2006/relationships/hyperlink" Target="https://apps.ecology.wa.gov/publications/documents/2203020.pdf" TargetMode="External"/><Relationship Id="rId202" Type="http://schemas.openxmlformats.org/officeDocument/2006/relationships/hyperlink" Target="https://apps.ecology.wa.gov/publications/documents/2203020.pdf" TargetMode="External"/><Relationship Id="rId244" Type="http://schemas.openxmlformats.org/officeDocument/2006/relationships/hyperlink" Target="https://apps.ecology.wa.gov/publications/documents/2203020.pdf" TargetMode="External"/><Relationship Id="rId39" Type="http://schemas.openxmlformats.org/officeDocument/2006/relationships/hyperlink" Target="https://pspwa.app.box.com/s/m4ww5rzli8fdl4u10dwb0p3rrfi05p20/file/900070667608" TargetMode="External"/><Relationship Id="rId286" Type="http://schemas.openxmlformats.org/officeDocument/2006/relationships/hyperlink" Target="https://apps.ecology.wa.gov/publications/documents/2303113.pdf" TargetMode="External"/><Relationship Id="rId451" Type="http://schemas.openxmlformats.org/officeDocument/2006/relationships/hyperlink" Target="https://apps.ecology.wa.gov/publications/documents/2203020.pdf" TargetMode="External"/><Relationship Id="rId50" Type="http://schemas.openxmlformats.org/officeDocument/2006/relationships/hyperlink" Target="https://pspwa.app.box.com/s/m4ww5rzli8fdl4u10dwb0p3rrfi05p20/file/900070667608" TargetMode="External"/><Relationship Id="rId104" Type="http://schemas.openxmlformats.org/officeDocument/2006/relationships/hyperlink" Target="https://pspwa.app.box.com/s/m4ww5rzli8fdl4u10dwb0p3rrfi05p20/file/900070648408" TargetMode="External"/><Relationship Id="rId146" Type="http://schemas.openxmlformats.org/officeDocument/2006/relationships/hyperlink" Target="https://static1.squarespace.com/static/633b3dd6649ed62926ed7271/t/63ee6cd15eb30a0fd4f0630d/1676569810601/6PPD-in-Tires-Innovation-Forum-Meeting-Report.pdf" TargetMode="External"/><Relationship Id="rId188" Type="http://schemas.openxmlformats.org/officeDocument/2006/relationships/hyperlink" Target="https://fortress.wa.gov/ecy/ezshare/wq/Permits/Flare/2019SWMMWW/Content/Resources/DocsForDownload/2022_SWTreatmentOfTireContaminants-BMPEffectiveness.pdf" TargetMode="External"/><Relationship Id="rId311" Type="http://schemas.openxmlformats.org/officeDocument/2006/relationships/hyperlink" Target="https://www.ezview.wa.gov/Portals/_1962/images/Hazardous%20Waste%20and%20Toxics%20Reduction/6PPD/6PPD%20Webinar%20Follow-Up%20Document%20-%20June%202023.pdf" TargetMode="External"/><Relationship Id="rId353" Type="http://schemas.openxmlformats.org/officeDocument/2006/relationships/hyperlink" Target="https://www.epa.gov/system/files/documents/2022-06/puget-sound-federal-task-force-action-plan-2022-2026.pdf" TargetMode="External"/><Relationship Id="rId395" Type="http://schemas.openxmlformats.org/officeDocument/2006/relationships/hyperlink" Target="https://apps.ecology.wa.gov/publications/documents/2203020.pdf" TargetMode="External"/><Relationship Id="rId409" Type="http://schemas.openxmlformats.org/officeDocument/2006/relationships/hyperlink" Target="https://apps.ecology.wa.gov/publications/documents/2203020.pdf" TargetMode="External"/><Relationship Id="rId92" Type="http://schemas.openxmlformats.org/officeDocument/2006/relationships/hyperlink" Target="https://pspwa.app.box.com/s/m4ww5rzli8fdl4u10dwb0p3rrfi05p20/file/900070649608" TargetMode="External"/><Relationship Id="rId213" Type="http://schemas.openxmlformats.org/officeDocument/2006/relationships/hyperlink" Target="https://apps.ecology.wa.gov/publications/documents/2203020.pdf" TargetMode="External"/><Relationship Id="rId420" Type="http://schemas.openxmlformats.org/officeDocument/2006/relationships/hyperlink" Target="https://apps.ecology.wa.gov/publications/documents/2203020.pdf" TargetMode="External"/><Relationship Id="rId255" Type="http://schemas.openxmlformats.org/officeDocument/2006/relationships/hyperlink" Target="https://apps.ecology.wa.gov/publications/documents/2203020.pdf" TargetMode="External"/><Relationship Id="rId297" Type="http://schemas.openxmlformats.org/officeDocument/2006/relationships/hyperlink" Target="https://apps.ecology.wa.gov/publications/documents/2303113.pdf" TargetMode="External"/><Relationship Id="rId462" Type="http://schemas.openxmlformats.org/officeDocument/2006/relationships/hyperlink" Target="https://apps.ecology.wa.gov/publications/documents/2203020.pdf" TargetMode="External"/><Relationship Id="rId115" Type="http://schemas.openxmlformats.org/officeDocument/2006/relationships/hyperlink" Target="https://pspwa.app.box.com/s/m4ww5rzli8fdl4u10dwb0p3rrfi05p20/file/900070648408" TargetMode="External"/><Relationship Id="rId157" Type="http://schemas.openxmlformats.org/officeDocument/2006/relationships/hyperlink" Target="https://www.ezview.wa.gov/Portals/_1962/Documents/6ppd/6PPD%20Alternatives%20Technical%20Memo.pdf" TargetMode="External"/><Relationship Id="rId322" Type="http://schemas.openxmlformats.org/officeDocument/2006/relationships/hyperlink" Target="https://www.ezview.wa.gov/Portals/_1962/images/Hazardous%20Waste%20and%20Toxics%20Reduction/6PPD/6PPD%20Webinar%20Follow-Up%20Document%20-%20June%202023.pdf" TargetMode="External"/><Relationship Id="rId364" Type="http://schemas.openxmlformats.org/officeDocument/2006/relationships/hyperlink" Target="https://marinesurvivalproject.com/wp-content/uploads/LLTK_SSMSP_Transboundary-Workshop-2023_Final.pdf" TargetMode="External"/><Relationship Id="rId61" Type="http://schemas.openxmlformats.org/officeDocument/2006/relationships/hyperlink" Target="https://pspwa.app.box.com/s/m4ww5rzli8fdl4u10dwb0p3rrfi05p20/file/900070648408" TargetMode="External"/><Relationship Id="rId199" Type="http://schemas.openxmlformats.org/officeDocument/2006/relationships/hyperlink" Target="https://apps.ecology.wa.gov/publications/documents/2203020.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marinesurvivalproject.com/wp-content/uploads/LLTK_SSMSP_Transboundary-Workshop-2023_Final.pdf" TargetMode="External"/><Relationship Id="rId21" Type="http://schemas.openxmlformats.org/officeDocument/2006/relationships/hyperlink" Target="https://www.epa.gov/system/files/documents/2022-06/puget-sound-federal-task-force-action-plan-2022-2026.pdf" TargetMode="External"/><Relationship Id="rId42" Type="http://schemas.openxmlformats.org/officeDocument/2006/relationships/hyperlink" Target="https://pspwa.app.box.com/s/gabtcrbzo9i5yybkeyi6lx6cez0bh10o/file/237295001156?sb=/details" TargetMode="External"/><Relationship Id="rId47" Type="http://schemas.openxmlformats.org/officeDocument/2006/relationships/hyperlink" Target="https://pspwa.app.box.com/s/m4ww5rzli8fdl4u10dwb0p3rrfi05p20/file/900070648408" TargetMode="External"/><Relationship Id="rId63" Type="http://schemas.openxmlformats.org/officeDocument/2006/relationships/hyperlink" Target="https://pspwa.app.box.com/s/m4ww5rzli8fdl4u10dwb0p3rrfi05p20/file/900070648408" TargetMode="External"/><Relationship Id="rId68" Type="http://schemas.openxmlformats.org/officeDocument/2006/relationships/hyperlink" Target="https://pspwa.app.box.com/s/m4ww5rzli8fdl4u10dwb0p3rrfi05p20/file/900070648408" TargetMode="External"/><Relationship Id="rId84" Type="http://schemas.openxmlformats.org/officeDocument/2006/relationships/hyperlink" Target="https://marinesurvivalproject.com/wp-content/uploads/LLTK_SSMSP_Transboundary-Workshop-2023_Final.pdf" TargetMode="External"/><Relationship Id="rId89" Type="http://schemas.openxmlformats.org/officeDocument/2006/relationships/hyperlink" Target="https://marinesurvivalproject.com/wp-content/uploads/LLTK_SSMSP_Transboundary-Workshop-2023_Final.pdf" TargetMode="External"/><Relationship Id="rId16" Type="http://schemas.openxmlformats.org/officeDocument/2006/relationships/hyperlink" Target="https://www.epa.gov/system/files/documents/2022-06/puget-sound-federal-task-force-action-plan-2022-2026.pdf" TargetMode="External"/><Relationship Id="rId107" Type="http://schemas.openxmlformats.org/officeDocument/2006/relationships/printerSettings" Target="../printerSettings/printerSettings4.bin"/><Relationship Id="rId11" Type="http://schemas.openxmlformats.org/officeDocument/2006/relationships/hyperlink" Target="https://pspwa.app.box.com/s/m4ww5rzli8fdl4u10dwb0p3rrfi05p20/file/900070648408" TargetMode="External"/><Relationship Id="rId32" Type="http://schemas.openxmlformats.org/officeDocument/2006/relationships/hyperlink" Target="https://www.epa.gov/system/files/documents/2022-06/puget-sound-federal-task-force-action-plan-2022-2026.pdf" TargetMode="External"/><Relationship Id="rId37" Type="http://schemas.openxmlformats.org/officeDocument/2006/relationships/hyperlink" Target="https://www.epa.gov/system/files/documents/2022-06/puget-sound-federal-task-force-action-plan-2022-2026.pdf" TargetMode="External"/><Relationship Id="rId53" Type="http://schemas.openxmlformats.org/officeDocument/2006/relationships/hyperlink" Target="https://pspwa.app.box.com/s/m4ww5rzli8fdl4u10dwb0p3rrfi05p20/file/900070648408" TargetMode="External"/><Relationship Id="rId58" Type="http://schemas.openxmlformats.org/officeDocument/2006/relationships/hyperlink" Target="https://pspwa.app.box.com/s/m4ww5rzli8fdl4u10dwb0p3rrfi05p20/file/900070648408" TargetMode="External"/><Relationship Id="rId74" Type="http://schemas.openxmlformats.org/officeDocument/2006/relationships/hyperlink" Target="https://pspwa.app.box.com/s/m4ww5rzli8fdl4u10dwb0p3rrfi05p20/file/900070648408" TargetMode="External"/><Relationship Id="rId79" Type="http://schemas.openxmlformats.org/officeDocument/2006/relationships/hyperlink" Target="https://pspwa.app.box.com/s/m4ww5rzli8fdl4u10dwb0p3rrfi05p20/file/900070648408" TargetMode="External"/><Relationship Id="rId102" Type="http://schemas.openxmlformats.org/officeDocument/2006/relationships/hyperlink" Target="https://pspwa.app.box.com/s/m4ww5rzli8fdl4u10dwb0p3rrfi05p20/file/900070790008" TargetMode="External"/><Relationship Id="rId5" Type="http://schemas.openxmlformats.org/officeDocument/2006/relationships/hyperlink" Target="https://pspwa.app.box.com/s/m4ww5rzli8fdl4u10dwb0p3rrfi05p20/folder/152961854008" TargetMode="External"/><Relationship Id="rId90" Type="http://schemas.openxmlformats.org/officeDocument/2006/relationships/hyperlink" Target="https://marinesurvivalproject.com/wp-content/uploads/LLTK_SSMSP_Transboundary-Workshop-2023_Final.pdf" TargetMode="External"/><Relationship Id="rId95" Type="http://schemas.openxmlformats.org/officeDocument/2006/relationships/hyperlink" Target="https://marinesurvivalproject.com/wp-content/uploads/LLTK_SSMSP_Transboundary-Workshop-2023_Final.pdf" TargetMode="External"/><Relationship Id="rId22" Type="http://schemas.openxmlformats.org/officeDocument/2006/relationships/hyperlink" Target="https://www.epa.gov/system/files/documents/2022-06/puget-sound-federal-task-force-action-plan-2022-2026.pdf" TargetMode="External"/><Relationship Id="rId27" Type="http://schemas.openxmlformats.org/officeDocument/2006/relationships/hyperlink" Target="https://pspwa.app.box.com/s/m4ww5rzli8fdl4u10dwb0p3rrfi05p20/file/900070658008" TargetMode="External"/><Relationship Id="rId43" Type="http://schemas.openxmlformats.org/officeDocument/2006/relationships/hyperlink" Target="https://pspwa.app.box.com/s/m4ww5rzli8fdl4u10dwb0p3rrfi05p20/file/900070648408" TargetMode="External"/><Relationship Id="rId48" Type="http://schemas.openxmlformats.org/officeDocument/2006/relationships/hyperlink" Target="https://pspwa.app.box.com/s/m4ww5rzli8fdl4u10dwb0p3rrfi05p20/file/900070658008" TargetMode="External"/><Relationship Id="rId64" Type="http://schemas.openxmlformats.org/officeDocument/2006/relationships/hyperlink" Target="https://pspwa.app.box.com/s/m4ww5rzli8fdl4u10dwb0p3rrfi05p20/file/900070648408" TargetMode="External"/><Relationship Id="rId69" Type="http://schemas.openxmlformats.org/officeDocument/2006/relationships/hyperlink" Target="https://pspwa.app.box.com/s/m4ww5rzli8fdl4u10dwb0p3rrfi05p20/file/900070648408" TargetMode="External"/><Relationship Id="rId80" Type="http://schemas.openxmlformats.org/officeDocument/2006/relationships/hyperlink" Target="https://www.epa.gov/system/files/documents/2022-06/puget-sound-federal-task-force-action-plan-2022-2026.pdf" TargetMode="External"/><Relationship Id="rId85" Type="http://schemas.openxmlformats.org/officeDocument/2006/relationships/hyperlink" Target="https://marinesurvivalproject.com/wp-content/uploads/LLTK_SSMSP_Transboundary-Workshop-2023_Final.pdf" TargetMode="External"/><Relationship Id="rId12" Type="http://schemas.openxmlformats.org/officeDocument/2006/relationships/hyperlink" Target="https://pspwa.app.box.com/s/m4ww5rzli8fdl4u10dwb0p3rrfi05p20/file/900070648408" TargetMode="External"/><Relationship Id="rId17" Type="http://schemas.openxmlformats.org/officeDocument/2006/relationships/hyperlink" Target="https://www.epa.gov/system/files/documents/2022-06/puget-sound-federal-task-force-action-plan-2022-2026.pdf" TargetMode="External"/><Relationship Id="rId33" Type="http://schemas.openxmlformats.org/officeDocument/2006/relationships/hyperlink" Target="https://www.epa.gov/system/files/documents/2022-06/puget-sound-federal-task-force-action-plan-2022-2026.pdf" TargetMode="External"/><Relationship Id="rId38" Type="http://schemas.openxmlformats.org/officeDocument/2006/relationships/hyperlink" Target="https://apps.ecology.wa.gov/publications/documents/2203020.pdf" TargetMode="External"/><Relationship Id="rId59" Type="http://schemas.openxmlformats.org/officeDocument/2006/relationships/hyperlink" Target="https://pspwa.app.box.com/s/m4ww5rzli8fdl4u10dwb0p3rrfi05p20/file/900070648408" TargetMode="External"/><Relationship Id="rId103" Type="http://schemas.openxmlformats.org/officeDocument/2006/relationships/hyperlink" Target="https://pspwa.app.box.com/s/m4ww5rzli8fdl4u10dwb0p3rrfi05p20/file/900070790008" TargetMode="External"/><Relationship Id="rId20" Type="http://schemas.openxmlformats.org/officeDocument/2006/relationships/hyperlink" Target="https://apps.ecology.wa.gov/publications/documents/2203020.pdf" TargetMode="External"/><Relationship Id="rId41" Type="http://schemas.openxmlformats.org/officeDocument/2006/relationships/hyperlink" Target="https://files.nwifc.org/sow/2020/state-of-our-watersheds-sow-2020-final-web.pdf?_gl=1*4rui3z*_ga*MTY5Mzk1ODY0Ni4xNzEwMzYxOTAw*_ga_XGZ6DS8QV6*MTcxMDM2MTkwMC4xLjEuMTcxMDM2MTk0MC4wLjAuMA.." TargetMode="External"/><Relationship Id="rId54" Type="http://schemas.openxmlformats.org/officeDocument/2006/relationships/hyperlink" Target="https://pspwa.app.box.com/s/m4ww5rzli8fdl4u10dwb0p3rrfi05p20/file/900070648408" TargetMode="External"/><Relationship Id="rId62" Type="http://schemas.openxmlformats.org/officeDocument/2006/relationships/hyperlink" Target="https://pspwa.app.box.com/s/m4ww5rzli8fdl4u10dwb0p3rrfi05p20/file/900070658008" TargetMode="External"/><Relationship Id="rId70" Type="http://schemas.openxmlformats.org/officeDocument/2006/relationships/hyperlink" Target="https://pspwa.app.box.com/s/m4ww5rzli8fdl4u10dwb0p3rrfi05p20/file/900070648408" TargetMode="External"/><Relationship Id="rId75" Type="http://schemas.openxmlformats.org/officeDocument/2006/relationships/hyperlink" Target="https://pspwa.app.box.com/s/m4ww5rzli8fdl4u10dwb0p3rrfi05p20/file/900070648408" TargetMode="External"/><Relationship Id="rId83" Type="http://schemas.openxmlformats.org/officeDocument/2006/relationships/hyperlink" Target="https://marinesurvivalproject.com/wp-content/uploads/LLTK_SSMSP_Transboundary-Workshop-2023_Final.pdf" TargetMode="External"/><Relationship Id="rId88" Type="http://schemas.openxmlformats.org/officeDocument/2006/relationships/hyperlink" Target="https://marinesurvivalproject.com/wp-content/uploads/LLTK_SSMSP_Transboundary-Workshop-2023_Final.pdf" TargetMode="External"/><Relationship Id="rId91" Type="http://schemas.openxmlformats.org/officeDocument/2006/relationships/hyperlink" Target="https://pspwa.app.box.com/s/gabtcrbzo9i5yybkeyi6lx6cez0bh10o/file/237295001156?sb=/details" TargetMode="External"/><Relationship Id="rId96" Type="http://schemas.openxmlformats.org/officeDocument/2006/relationships/hyperlink" Target="https://pspwa.app.box.com/s/m4ww5rzli8fdl4u10dwb0p3rrfi05p20/file/900070648408" TargetMode="External"/><Relationship Id="rId1" Type="http://schemas.openxmlformats.org/officeDocument/2006/relationships/hyperlink" Target="https://pspwa.app.box.com/s/m4ww5rzli8fdl4u10dwb0p3rrfi05p20/file/900070648408" TargetMode="External"/><Relationship Id="rId6" Type="http://schemas.openxmlformats.org/officeDocument/2006/relationships/hyperlink" Target="https://pspwa.app.box.com/s/m4ww5rzli8fdl4u10dwb0p3rrfi05p20/file/900070648408" TargetMode="External"/><Relationship Id="rId15" Type="http://schemas.openxmlformats.org/officeDocument/2006/relationships/hyperlink" Target="https://www.epa.gov/system/files/documents/2022-06/puget-sound-federal-task-force-action-plan-2022-2026.pdf" TargetMode="External"/><Relationship Id="rId23" Type="http://schemas.openxmlformats.org/officeDocument/2006/relationships/hyperlink" Target="https://files.nwifc.org/sow/2020/state-of-our-watersheds-sow-2020-final-web.pdf?_gl=1*4rui3z*_ga*MTY5Mzk1ODY0Ni4xNzEwMzYxOTAw*_ga_XGZ6DS8QV6*MTcxMDM2MTkwMC4xLjEuMTcxMDM2MTk0MC4wLjAuMA.." TargetMode="External"/><Relationship Id="rId28" Type="http://schemas.openxmlformats.org/officeDocument/2006/relationships/hyperlink" Target="https://pspwa.app.box.com/s/m4ww5rzli8fdl4u10dwb0p3rrfi05p20/file/900070648408" TargetMode="External"/><Relationship Id="rId36" Type="http://schemas.openxmlformats.org/officeDocument/2006/relationships/hyperlink" Target="https://www.epa.gov/system/files/documents/2022-06/puget-sound-federal-task-force-action-plan-2022-2026.pdf" TargetMode="External"/><Relationship Id="rId49" Type="http://schemas.openxmlformats.org/officeDocument/2006/relationships/hyperlink" Target="https://pspwa.app.box.com/s/m4ww5rzli8fdl4u10dwb0p3rrfi05p20/file/900070648408" TargetMode="External"/><Relationship Id="rId57" Type="http://schemas.openxmlformats.org/officeDocument/2006/relationships/hyperlink" Target="https://pspwa.app.box.com/s/m4ww5rzli8fdl4u10dwb0p3rrfi05p20/folder/152961849208" TargetMode="External"/><Relationship Id="rId106" Type="http://schemas.openxmlformats.org/officeDocument/2006/relationships/hyperlink" Target="https://link.springer.com/article/10.1007/s00244-017-0383-z" TargetMode="External"/><Relationship Id="rId10" Type="http://schemas.openxmlformats.org/officeDocument/2006/relationships/hyperlink" Target="https://pspwa.app.box.com/s/m4ww5rzli8fdl4u10dwb0p3rrfi05p20/file/900070648408" TargetMode="External"/><Relationship Id="rId31" Type="http://schemas.openxmlformats.org/officeDocument/2006/relationships/hyperlink" Target="https://www.epa.gov/system/files/documents/2022-06/puget-sound-federal-task-force-action-plan-2022-2026.pdf" TargetMode="External"/><Relationship Id="rId44" Type="http://schemas.openxmlformats.org/officeDocument/2006/relationships/hyperlink" Target="https://pspwa.app.box.com/s/m4ww5rzli8fdl4u10dwb0p3rrfi05p20/file/900070648408" TargetMode="External"/><Relationship Id="rId52" Type="http://schemas.openxmlformats.org/officeDocument/2006/relationships/hyperlink" Target="https://pspwa.app.box.com/s/m4ww5rzli8fdl4u10dwb0p3rrfi05p20/file/900070648408" TargetMode="External"/><Relationship Id="rId60" Type="http://schemas.openxmlformats.org/officeDocument/2006/relationships/hyperlink" Target="https://pspwa.app.box.com/s/m4ww5rzli8fdl4u10dwb0p3rrfi05p20/file/900070790008" TargetMode="External"/><Relationship Id="rId65" Type="http://schemas.openxmlformats.org/officeDocument/2006/relationships/hyperlink" Target="https://pspwa.app.box.com/s/m4ww5rzli8fdl4u10dwb0p3rrfi05p20/file/900070790008" TargetMode="External"/><Relationship Id="rId73" Type="http://schemas.openxmlformats.org/officeDocument/2006/relationships/hyperlink" Target="https://pspwa.app.box.com/s/m4ww5rzli8fdl4u10dwb0p3rrfi05p20/folder/152961874408" TargetMode="External"/><Relationship Id="rId78" Type="http://schemas.openxmlformats.org/officeDocument/2006/relationships/hyperlink" Target="https://files.nwifc.org/sow/2020/state-of-our-watersheds-sow-2020-final-web.pdf?_gl=1*4rui3z*_ga*MTY5Mzk1ODY0Ni4xNzEwMzYxOTAw*_ga_XGZ6DS8QV6*MTcxMDM2MTkwMC4xLjEuMTcxMDM2MTk0MC4wLjAuMA.." TargetMode="External"/><Relationship Id="rId81" Type="http://schemas.openxmlformats.org/officeDocument/2006/relationships/hyperlink" Target="https://nwtreatytribes.org/habitatstrategy/" TargetMode="External"/><Relationship Id="rId86" Type="http://schemas.openxmlformats.org/officeDocument/2006/relationships/hyperlink" Target="https://marinesurvivalproject.com/wp-content/uploads/LLTK_SSMSP_Transboundary-Workshop-2023_Final.pdf" TargetMode="External"/><Relationship Id="rId94" Type="http://schemas.openxmlformats.org/officeDocument/2006/relationships/hyperlink" Target="https://marinesurvivalproject.com/wp-content/uploads/LLTK_SSMSP_Transboundary-Workshop-2023_Final.pdf" TargetMode="External"/><Relationship Id="rId99" Type="http://schemas.openxmlformats.org/officeDocument/2006/relationships/hyperlink" Target="https://www.dnr.wa.gov/programs-and-services/aquatics/aquatic-science/nearshore-habitat-eelgrass-stressor-response-project" TargetMode="External"/><Relationship Id="rId101" Type="http://schemas.openxmlformats.org/officeDocument/2006/relationships/hyperlink" Target="https://pspwa.app.box.com/s/m4ww5rzli8fdl4u10dwb0p3rrfi05p20/file/900070790008" TargetMode="External"/><Relationship Id="rId4" Type="http://schemas.openxmlformats.org/officeDocument/2006/relationships/hyperlink" Target="https://pspwa.app.box.com/s/m4ww5rzli8fdl4u10dwb0p3rrfi05p20/file/900070648408" TargetMode="External"/><Relationship Id="rId9" Type="http://schemas.openxmlformats.org/officeDocument/2006/relationships/hyperlink" Target="https://pspwa.app.box.com/s/m4ww5rzli8fdl4u10dwb0p3rrfi05p20/file/900070648408" TargetMode="External"/><Relationship Id="rId13" Type="http://schemas.openxmlformats.org/officeDocument/2006/relationships/hyperlink" Target="https://pspwa.app.box.com/s/m4ww5rzli8fdl4u10dwb0p3rrfi05p20/file/900070648408" TargetMode="External"/><Relationship Id="rId18" Type="http://schemas.openxmlformats.org/officeDocument/2006/relationships/hyperlink" Target="https://www.epa.gov/system/files/documents/2022-06/puget-sound-federal-task-force-action-plan-2022-2026.pdf" TargetMode="External"/><Relationship Id="rId39" Type="http://schemas.openxmlformats.org/officeDocument/2006/relationships/hyperlink" Target="https://nwifc.org/publications/tribal-technical-reports/" TargetMode="External"/><Relationship Id="rId34" Type="http://schemas.openxmlformats.org/officeDocument/2006/relationships/hyperlink" Target="https://nwtreatytribes.org/habitatstrategy/" TargetMode="External"/><Relationship Id="rId50" Type="http://schemas.openxmlformats.org/officeDocument/2006/relationships/hyperlink" Target="https://pspwa.app.box.com/s/m4ww5rzli8fdl4u10dwb0p3rrfi05p20/file/900070648408" TargetMode="External"/><Relationship Id="rId55" Type="http://schemas.openxmlformats.org/officeDocument/2006/relationships/hyperlink" Target="https://pspwa.app.box.com/s/m4ww5rzli8fdl4u10dwb0p3rrfi05p20/file/900070648408" TargetMode="External"/><Relationship Id="rId76" Type="http://schemas.openxmlformats.org/officeDocument/2006/relationships/hyperlink" Target="https://pspwa.app.box.com/s/m4ww5rzli8fdl4u10dwb0p3rrfi05p20/file/900070648408" TargetMode="External"/><Relationship Id="rId97" Type="http://schemas.openxmlformats.org/officeDocument/2006/relationships/hyperlink" Target="https://wdfw.wa.gov/sites/default/files/publications/01925/wdfw01925.pdf" TargetMode="External"/><Relationship Id="rId104" Type="http://schemas.openxmlformats.org/officeDocument/2006/relationships/hyperlink" Target="https://pspwa.app.box.com/s/m4ww5rzli8fdl4u10dwb0p3rrfi05p20/file/900070790008" TargetMode="External"/><Relationship Id="rId7" Type="http://schemas.openxmlformats.org/officeDocument/2006/relationships/hyperlink" Target="https://pspwa.app.box.com/s/m4ww5rzli8fdl4u10dwb0p3rrfi05p20/file/900070648408" TargetMode="External"/><Relationship Id="rId71" Type="http://schemas.openxmlformats.org/officeDocument/2006/relationships/hyperlink" Target="https://pspwa.app.box.com/s/m4ww5rzli8fdl4u10dwb0p3rrfi05p20/file/900070648408" TargetMode="External"/><Relationship Id="rId92" Type="http://schemas.openxmlformats.org/officeDocument/2006/relationships/hyperlink" Target="https://marinesurvivalproject.com/wp-content/uploads/LLTK_SSMSP_Transboundary-Workshop-2023_Final.pdf" TargetMode="External"/><Relationship Id="rId2" Type="http://schemas.openxmlformats.org/officeDocument/2006/relationships/hyperlink" Target="https://pspwa.app.box.com/s/m4ww5rzli8fdl4u10dwb0p3rrfi05p20/file/900070648408" TargetMode="External"/><Relationship Id="rId29" Type="http://schemas.openxmlformats.org/officeDocument/2006/relationships/hyperlink" Target="https://pspwa.app.box.com/s/m4ww5rzli8fdl4u10dwb0p3rrfi05p20/file/900070648408" TargetMode="External"/><Relationship Id="rId24" Type="http://schemas.openxmlformats.org/officeDocument/2006/relationships/hyperlink" Target="https://files.nwifc.org/sow/2020/state-of-our-watersheds-sow-2020-final-web.pdf?_gl=1*4rui3z*_ga*MTY5Mzk1ODY0Ni4xNzEwMzYxOTAw*_ga_XGZ6DS8QV6*MTcxMDM2MTkwMC4xLjEuMTcxMDM2MTk0MC4wLjAuMA.." TargetMode="External"/><Relationship Id="rId40" Type="http://schemas.openxmlformats.org/officeDocument/2006/relationships/hyperlink" Target="https://files.nwifc.org/sow/2020/state-of-our-watersheds-sow-2020-final-web.pdf?_gl=1*4rui3z*_ga*MTY5Mzk1ODY0Ni4xNzEwMzYxOTAw*_ga_XGZ6DS8QV6*MTcxMDM2MTkwMC4xLjEuMTcxMDM2MTk0MC4wLjAuMA.." TargetMode="External"/><Relationship Id="rId45" Type="http://schemas.openxmlformats.org/officeDocument/2006/relationships/hyperlink" Target="https://pspwa.app.box.com/s/m4ww5rzli8fdl4u10dwb0p3rrfi05p20/file/900070648408" TargetMode="External"/><Relationship Id="rId66" Type="http://schemas.openxmlformats.org/officeDocument/2006/relationships/hyperlink" Target="https://pspwa.app.box.com/s/m4ww5rzli8fdl4u10dwb0p3rrfi05p20/file/900070790008" TargetMode="External"/><Relationship Id="rId87" Type="http://schemas.openxmlformats.org/officeDocument/2006/relationships/hyperlink" Target="https://marinesurvivalproject.com/wp-content/uploads/LLTK_SSMSP_Transboundary-Workshop-2023_Final.pdf" TargetMode="External"/><Relationship Id="rId61" Type="http://schemas.openxmlformats.org/officeDocument/2006/relationships/hyperlink" Target="https://pspwa.app.box.com/s/m4ww5rzli8fdl4u10dwb0p3rrfi05p20/file/900070648408" TargetMode="External"/><Relationship Id="rId82" Type="http://schemas.openxmlformats.org/officeDocument/2006/relationships/hyperlink" Target="https://marinesurvivalproject.com/wp-content/uploads/LLTK_SSMSP_Transboundary-Workshop-2023_Final.pdf" TargetMode="External"/><Relationship Id="rId19" Type="http://schemas.openxmlformats.org/officeDocument/2006/relationships/hyperlink" Target="https://nwtreatytribes.org/habitatstrategy/" TargetMode="External"/><Relationship Id="rId14" Type="http://schemas.openxmlformats.org/officeDocument/2006/relationships/hyperlink" Target="https://pspwa.app.box.com/s/gabtcrbzo9i5yybkeyi6lx6cez0bh10o/file/237295001156?sb=/details" TargetMode="External"/><Relationship Id="rId30" Type="http://schemas.openxmlformats.org/officeDocument/2006/relationships/hyperlink" Target="https://pspwa.app.box.com/s/m4ww5rzli8fdl4u10dwb0p3rrfi05p20/file/900070648408" TargetMode="External"/><Relationship Id="rId35" Type="http://schemas.openxmlformats.org/officeDocument/2006/relationships/hyperlink" Target="https://www.epa.gov/system/files/documents/2022-06/puget-sound-federal-task-force-action-plan-2022-2026.pdf" TargetMode="External"/><Relationship Id="rId56" Type="http://schemas.openxmlformats.org/officeDocument/2006/relationships/hyperlink" Target="https://pspwa.app.box.com/s/m4ww5rzli8fdl4u10dwb0p3rrfi05p20/file/900070648408" TargetMode="External"/><Relationship Id="rId77" Type="http://schemas.openxmlformats.org/officeDocument/2006/relationships/hyperlink" Target="https://pspwa.app.box.com/s/m4ww5rzli8fdl4u10dwb0p3rrfi05p20/file/900070648408" TargetMode="External"/><Relationship Id="rId100" Type="http://schemas.openxmlformats.org/officeDocument/2006/relationships/hyperlink" Target="https://pspwa.app.box.com/s/m4ww5rzli8fdl4u10dwb0p3rrfi05p20/file/900070790008" TargetMode="External"/><Relationship Id="rId105" Type="http://schemas.openxmlformats.org/officeDocument/2006/relationships/hyperlink" Target="https://pspwa.app.box.com/s/m4ww5rzli8fdl4u10dwb0p3rrfi05p20/file/900070790008" TargetMode="External"/><Relationship Id="rId8" Type="http://schemas.openxmlformats.org/officeDocument/2006/relationships/hyperlink" Target="https://pspwa.app.box.com/s/m4ww5rzli8fdl4u10dwb0p3rrfi05p20/file/900070658008" TargetMode="External"/><Relationship Id="rId51" Type="http://schemas.openxmlformats.org/officeDocument/2006/relationships/hyperlink" Target="https://files.nwifc.org/sow/2020/state-of-our-watersheds-sow-2020-final-web.pdf?_gl=1*4rui3z*_ga*MTY5Mzk1ODY0Ni4xNzEwMzYxOTAw*_ga_XGZ6DS8QV6*MTcxMDM2MTkwMC4xLjEuMTcxMDM2MTk0MC4wLjAuMA.." TargetMode="External"/><Relationship Id="rId72" Type="http://schemas.openxmlformats.org/officeDocument/2006/relationships/hyperlink" Target="https://www.epa.gov/system/files/documents/2022-06/puget-sound-federal-task-force-action-plan-2022-2026.pdf" TargetMode="External"/><Relationship Id="rId93" Type="http://schemas.openxmlformats.org/officeDocument/2006/relationships/hyperlink" Target="https://marinesurvivalproject.com/wp-content/uploads/LLTK_SSMSP_Transboundary-Workshop-2023_Final.pdf" TargetMode="External"/><Relationship Id="rId98" Type="http://schemas.openxmlformats.org/officeDocument/2006/relationships/hyperlink" Target="https://pubs.usgs.gov/publication/ofr20191131" TargetMode="External"/><Relationship Id="rId3" Type="http://schemas.openxmlformats.org/officeDocument/2006/relationships/hyperlink" Target="https://pspwa.app.box.com/s/m4ww5rzli8fdl4u10dwb0p3rrfi05p20/file/900070648408" TargetMode="External"/><Relationship Id="rId25" Type="http://schemas.openxmlformats.org/officeDocument/2006/relationships/hyperlink" Target="https://www.epa.gov/system/files/documents/2022-06/puget-sound-federal-task-force-action-plan-2022-2026.pdf" TargetMode="External"/><Relationship Id="rId46" Type="http://schemas.openxmlformats.org/officeDocument/2006/relationships/hyperlink" Target="https://pspwa.app.box.com/s/m4ww5rzli8fdl4u10dwb0p3rrfi05p20/folder/152961874408" TargetMode="External"/><Relationship Id="rId67" Type="http://schemas.openxmlformats.org/officeDocument/2006/relationships/hyperlink" Target="https://pspwa.app.box.com/s/m4ww5rzli8fdl4u10dwb0p3rrfi05p20/folder/152961873208"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pspwa.app.box.com/s/m4ww5rzli8fdl4u10dwb0p3rrfi05p20/file/900070648408" TargetMode="External"/><Relationship Id="rId1" Type="http://schemas.openxmlformats.org/officeDocument/2006/relationships/hyperlink" Target="https://pspwa.app.box.com/s/m4ww5rzli8fdl4u10dwb0p3rrfi05p20/file/900070648408"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pspwa.app.box.com/s/m4ww5rzli8fdl4u10dwb0p3rrfi05p20/file/900070648408" TargetMode="External"/><Relationship Id="rId18" Type="http://schemas.openxmlformats.org/officeDocument/2006/relationships/hyperlink" Target="https://marinesurvivalproject.com/wp-content/uploads/LLTK_SSMSP_Transboundary-Workshop-2023_Final.pdf" TargetMode="External"/><Relationship Id="rId26" Type="http://schemas.openxmlformats.org/officeDocument/2006/relationships/hyperlink" Target="https://www.epa.gov/system/files/documents/2022-06/puget-sound-federal-task-force-action-plan-2022-2026.pdf" TargetMode="External"/><Relationship Id="rId39" Type="http://schemas.openxmlformats.org/officeDocument/2006/relationships/hyperlink" Target="https://pspwa.app.box.com/s/m4ww5rzli8fdl4u10dwb0p3rrfi05p20/file/900070658008" TargetMode="External"/><Relationship Id="rId21" Type="http://schemas.openxmlformats.org/officeDocument/2006/relationships/hyperlink" Target="https://pspwa.app.box.com/s/gabtcrbzo9i5yybkeyi6lx6cez0bh10o/file/237295001156?sb=/details" TargetMode="External"/><Relationship Id="rId34" Type="http://schemas.openxmlformats.org/officeDocument/2006/relationships/hyperlink" Target="https://www.epa.gov/system/files/documents/2022-06/puget-sound-federal-task-force-action-plan-2022-2026.pdf" TargetMode="External"/><Relationship Id="rId42" Type="http://schemas.openxmlformats.org/officeDocument/2006/relationships/hyperlink" Target="https://pspwa.app.box.com/s/m4ww5rzli8fdl4u10dwb0p3rrfi05p20/folder/152961849208" TargetMode="External"/><Relationship Id="rId47" Type="http://schemas.openxmlformats.org/officeDocument/2006/relationships/hyperlink" Target="https://pspwa.app.box.com/s/m4ww5rzli8fdl4u10dwb0p3rrfi05p20/folder/152961874408" TargetMode="External"/><Relationship Id="rId50" Type="http://schemas.openxmlformats.org/officeDocument/2006/relationships/hyperlink" Target="https://pspwa.app.box.com/s/m4ww5rzli8fdl4u10dwb0p3rrfi05p20/file/900070648408" TargetMode="External"/><Relationship Id="rId55" Type="http://schemas.openxmlformats.org/officeDocument/2006/relationships/hyperlink" Target="https://pspwa.app.box.com/s/m4ww5rzli8fdl4u10dwb0p3rrfi05p20/file/900070790008" TargetMode="External"/><Relationship Id="rId7" Type="http://schemas.openxmlformats.org/officeDocument/2006/relationships/hyperlink" Target="https://www.dnr.wa.gov/programs-and-services/aquatics/aquatic-science/nearshore-habitat-eelgrass-stressor-response-project" TargetMode="External"/><Relationship Id="rId2" Type="http://schemas.openxmlformats.org/officeDocument/2006/relationships/hyperlink" Target="https://pspwa.app.box.com/s/m4ww5rzli8fdl4u10dwb0p3rrfi05p20/file/900070658008" TargetMode="External"/><Relationship Id="rId16" Type="http://schemas.openxmlformats.org/officeDocument/2006/relationships/hyperlink" Target="https://www.epa.gov/system/files/documents/2022-06/puget-sound-federal-task-force-action-plan-2022-2026.pdf" TargetMode="External"/><Relationship Id="rId29" Type="http://schemas.openxmlformats.org/officeDocument/2006/relationships/hyperlink" Target="https://www.epa.gov/system/files/documents/2022-06/puget-sound-federal-task-force-action-plan-2022-2026.pdf" TargetMode="External"/><Relationship Id="rId11" Type="http://schemas.openxmlformats.org/officeDocument/2006/relationships/hyperlink" Target="https://www.epa.gov/system/files/documents/2022-06/puget-sound-federal-task-force-action-plan-2022-2026.pdf" TargetMode="External"/><Relationship Id="rId24" Type="http://schemas.openxmlformats.org/officeDocument/2006/relationships/hyperlink" Target="https://www.epa.gov/system/files/documents/2022-06/puget-sound-federal-task-force-action-plan-2022-2026.pdf" TargetMode="External"/><Relationship Id="rId32" Type="http://schemas.openxmlformats.org/officeDocument/2006/relationships/hyperlink" Target="https://files.nwifc.org/sow/2020/state-of-our-watersheds-sow-2020-final-web.pdf?_gl=1*4rui3z*_ga*MTY5Mzk1ODY0Ni4xNzEwMzYxOTAw*_ga_XGZ6DS8QV6*MTcxMDM2MTkwMC4xLjEuMTcxMDM2MTk0MC4wLjAuMA.." TargetMode="External"/><Relationship Id="rId37" Type="http://schemas.openxmlformats.org/officeDocument/2006/relationships/hyperlink" Target="https://pspwa.app.box.com/s/m4ww5rzli8fdl4u10dwb0p3rrfi05p20/file/900070648408" TargetMode="External"/><Relationship Id="rId40" Type="http://schemas.openxmlformats.org/officeDocument/2006/relationships/hyperlink" Target="https://pspwa.app.box.com/s/gabtcrbzo9i5yybkeyi6lx6cez0bh10o/file/237295001156?sb=/details" TargetMode="External"/><Relationship Id="rId45" Type="http://schemas.openxmlformats.org/officeDocument/2006/relationships/hyperlink" Target="https://pspwa.app.box.com/s/m4ww5rzli8fdl4u10dwb0p3rrfi05p20/file/900070648408" TargetMode="External"/><Relationship Id="rId53" Type="http://schemas.openxmlformats.org/officeDocument/2006/relationships/hyperlink" Target="https://www.epa.gov/system/files/documents/2022-06/puget-sound-federal-task-force-action-plan-2022-2026.pdf" TargetMode="External"/><Relationship Id="rId58" Type="http://schemas.openxmlformats.org/officeDocument/2006/relationships/printerSettings" Target="../printerSettings/printerSettings5.bin"/><Relationship Id="rId5" Type="http://schemas.openxmlformats.org/officeDocument/2006/relationships/hyperlink" Target="https://pspwa.app.box.com/s/m4ww5rzli8fdl4u10dwb0p3rrfi05p20/file/900070648408" TargetMode="External"/><Relationship Id="rId19" Type="http://schemas.openxmlformats.org/officeDocument/2006/relationships/hyperlink" Target="https://marinesurvivalproject.com/wp-content/uploads/LLTK_SSMSP_Transboundary-Workshop-2023_Final.pdf" TargetMode="External"/><Relationship Id="rId4" Type="http://schemas.openxmlformats.org/officeDocument/2006/relationships/hyperlink" Target="https://pspwa.app.box.com/s/m4ww5rzli8fdl4u10dwb0p3rrfi05p20/file/900070648408" TargetMode="External"/><Relationship Id="rId9" Type="http://schemas.openxmlformats.org/officeDocument/2006/relationships/hyperlink" Target="https://www.epa.gov/system/files/documents/2022-06/puget-sound-federal-task-force-action-plan-2022-2026.pdf" TargetMode="External"/><Relationship Id="rId14" Type="http://schemas.openxmlformats.org/officeDocument/2006/relationships/hyperlink" Target="https://pspwa.app.box.com/s/m4ww5rzli8fdl4u10dwb0p3rrfi05p20/file/900070648408" TargetMode="External"/><Relationship Id="rId22" Type="http://schemas.openxmlformats.org/officeDocument/2006/relationships/hyperlink" Target="https://apps.ecology.wa.gov/publications/documents/2203020.pdf" TargetMode="External"/><Relationship Id="rId27" Type="http://schemas.openxmlformats.org/officeDocument/2006/relationships/hyperlink" Target="https://pspwa.app.box.com/s/m4ww5rzli8fdl4u10dwb0p3rrfi05p20/file/900070648408" TargetMode="External"/><Relationship Id="rId30" Type="http://schemas.openxmlformats.org/officeDocument/2006/relationships/hyperlink" Target="https://www.epa.gov/system/files/documents/2022-06/puget-sound-federal-task-force-action-plan-2022-2026.pdf" TargetMode="External"/><Relationship Id="rId35" Type="http://schemas.openxmlformats.org/officeDocument/2006/relationships/hyperlink" Target="https://apps.ecology.wa.gov/publications/documents/2203020.pdf" TargetMode="External"/><Relationship Id="rId43" Type="http://schemas.openxmlformats.org/officeDocument/2006/relationships/hyperlink" Target="https://pspwa.app.box.com/s/m4ww5rzli8fdl4u10dwb0p3rrfi05p20/file/900070658008" TargetMode="External"/><Relationship Id="rId48" Type="http://schemas.openxmlformats.org/officeDocument/2006/relationships/hyperlink" Target="https://pspwa.app.box.com/s/m4ww5rzli8fdl4u10dwb0p3rrfi05p20/file/900070648408" TargetMode="External"/><Relationship Id="rId56" Type="http://schemas.openxmlformats.org/officeDocument/2006/relationships/hyperlink" Target="https://pspwa.app.box.com/s/m4ww5rzli8fdl4u10dwb0p3rrfi05p20/file/900070790008" TargetMode="External"/><Relationship Id="rId8" Type="http://schemas.openxmlformats.org/officeDocument/2006/relationships/hyperlink" Target="https://pspwa.app.box.com/s/m4ww5rzli8fdl4u10dwb0p3rrfi05p20/file/900070648408" TargetMode="External"/><Relationship Id="rId51" Type="http://schemas.openxmlformats.org/officeDocument/2006/relationships/hyperlink" Target="https://pspwa.app.box.com/s/m4ww5rzli8fdl4u10dwb0p3rrfi05p20/file/900070648408" TargetMode="External"/><Relationship Id="rId3" Type="http://schemas.openxmlformats.org/officeDocument/2006/relationships/hyperlink" Target="https://pspwa.app.box.com/s/m4ww5rzli8fdl4u10dwb0p3rrfi05p20/file/900070648408" TargetMode="External"/><Relationship Id="rId12" Type="http://schemas.openxmlformats.org/officeDocument/2006/relationships/hyperlink" Target="https://pspwa.app.box.com/s/m4ww5rzli8fdl4u10dwb0p3rrfi05p20/file/900070648408" TargetMode="External"/><Relationship Id="rId17" Type="http://schemas.openxmlformats.org/officeDocument/2006/relationships/hyperlink" Target="https://www.epa.gov/system/files/documents/2022-06/puget-sound-federal-task-force-action-plan-2022-2026.pdf" TargetMode="External"/><Relationship Id="rId25" Type="http://schemas.openxmlformats.org/officeDocument/2006/relationships/hyperlink" Target="https://www.epa.gov/system/files/documents/2022-06/puget-sound-federal-task-force-action-plan-2022-2026.pdf" TargetMode="External"/><Relationship Id="rId33" Type="http://schemas.openxmlformats.org/officeDocument/2006/relationships/hyperlink" Target="https://nwifc.org/publications/tribal-technical-reports/" TargetMode="External"/><Relationship Id="rId38" Type="http://schemas.openxmlformats.org/officeDocument/2006/relationships/hyperlink" Target="https://pspwa.app.box.com/s/m4ww5rzli8fdl4u10dwb0p3rrfi05p20/file/900070648408" TargetMode="External"/><Relationship Id="rId46" Type="http://schemas.openxmlformats.org/officeDocument/2006/relationships/hyperlink" Target="https://pspwa.app.box.com/s/m4ww5rzli8fdl4u10dwb0p3rrfi05p20/file/900070648408" TargetMode="External"/><Relationship Id="rId20" Type="http://schemas.openxmlformats.org/officeDocument/2006/relationships/hyperlink" Target="https://marinesurvivalproject.com/wp-content/uploads/LLTK_SSMSP_Transboundary-Workshop-2023_Final.pdf" TargetMode="External"/><Relationship Id="rId41" Type="http://schemas.openxmlformats.org/officeDocument/2006/relationships/hyperlink" Target="https://pspwa.app.box.com/s/m4ww5rzli8fdl4u10dwb0p3rrfi05p20/file/900070648408" TargetMode="External"/><Relationship Id="rId54" Type="http://schemas.openxmlformats.org/officeDocument/2006/relationships/hyperlink" Target="https://pspwa.app.box.com/s/m4ww5rzli8fdl4u10dwb0p3rrfi05p20/file/900070790008" TargetMode="External"/><Relationship Id="rId1" Type="http://schemas.openxmlformats.org/officeDocument/2006/relationships/hyperlink" Target="https://pspwa.app.box.com/s/m4ww5rzli8fdl4u10dwb0p3rrfi05p20/folder/152961854008" TargetMode="External"/><Relationship Id="rId6" Type="http://schemas.openxmlformats.org/officeDocument/2006/relationships/hyperlink" Target="https://pspwa.app.box.com/s/m4ww5rzli8fdl4u10dwb0p3rrfi05p20/file/900070648408" TargetMode="External"/><Relationship Id="rId15" Type="http://schemas.openxmlformats.org/officeDocument/2006/relationships/hyperlink" Target="https://www.epa.gov/system/files/documents/2022-06/puget-sound-federal-task-force-action-plan-2022-2026.pdf" TargetMode="External"/><Relationship Id="rId23" Type="http://schemas.openxmlformats.org/officeDocument/2006/relationships/hyperlink" Target="https://nwtreatytribes.org/habitatstrategy/" TargetMode="External"/><Relationship Id="rId28" Type="http://schemas.openxmlformats.org/officeDocument/2006/relationships/hyperlink" Target="https://nwtreatytribes.org/habitatstrategy/" TargetMode="External"/><Relationship Id="rId36" Type="http://schemas.openxmlformats.org/officeDocument/2006/relationships/hyperlink" Target="https://pspwa.app.box.com/s/m4ww5rzli8fdl4u10dwb0p3rrfi05p20/file/900070648408" TargetMode="External"/><Relationship Id="rId49" Type="http://schemas.openxmlformats.org/officeDocument/2006/relationships/hyperlink" Target="https://pspwa.app.box.com/s/m4ww5rzli8fdl4u10dwb0p3rrfi05p20/file/900070648408" TargetMode="External"/><Relationship Id="rId57" Type="http://schemas.openxmlformats.org/officeDocument/2006/relationships/hyperlink" Target="https://pspwa.app.box.com/s/m4ww5rzli8fdl4u10dwb0p3rrfi05p20/file/900070790008" TargetMode="External"/><Relationship Id="rId10" Type="http://schemas.openxmlformats.org/officeDocument/2006/relationships/hyperlink" Target="https://www.epa.gov/system/files/documents/2022-06/puget-sound-federal-task-force-action-plan-2022-2026.pdf" TargetMode="External"/><Relationship Id="rId31" Type="http://schemas.openxmlformats.org/officeDocument/2006/relationships/hyperlink" Target="https://files.nwifc.org/sow/2020/state-of-our-watersheds-sow-2020-final-web.pdf?_gl=1*4rui3z*_ga*MTY5Mzk1ODY0Ni4xNzEwMzYxOTAw*_ga_XGZ6DS8QV6*MTcxMDM2MTkwMC4xLjEuMTcxMDM2MTk0MC4wLjAuMA.." TargetMode="External"/><Relationship Id="rId44" Type="http://schemas.openxmlformats.org/officeDocument/2006/relationships/hyperlink" Target="https://pspwa.app.box.com/s/m4ww5rzli8fdl4u10dwb0p3rrfi05p20/file/900070648408" TargetMode="External"/><Relationship Id="rId52" Type="http://schemas.openxmlformats.org/officeDocument/2006/relationships/hyperlink" Target="https://pspwa.app.box.com/s/m4ww5rzli8fdl4u10dwb0p3rrfi05p20/file/900070648408"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pspwa.app.box.com/s/m4ww5rzli8fdl4u10dwb0p3rrfi05p20/file/900070648408" TargetMode="External"/><Relationship Id="rId18" Type="http://schemas.openxmlformats.org/officeDocument/2006/relationships/hyperlink" Target="https://marinesurvivalproject.com/wp-content/uploads/LLTK_SSMSP_Transboundary-Workshop-2023_Final.pdf" TargetMode="External"/><Relationship Id="rId26" Type="http://schemas.openxmlformats.org/officeDocument/2006/relationships/hyperlink" Target="https://www.epa.gov/system/files/documents/2022-06/puget-sound-federal-task-force-action-plan-2022-2026.pdf" TargetMode="External"/><Relationship Id="rId39" Type="http://schemas.openxmlformats.org/officeDocument/2006/relationships/hyperlink" Target="https://pspwa.app.box.com/s/m4ww5rzli8fdl4u10dwb0p3rrfi05p20/file/900070658008" TargetMode="External"/><Relationship Id="rId21" Type="http://schemas.openxmlformats.org/officeDocument/2006/relationships/hyperlink" Target="https://pspwa.app.box.com/s/gabtcrbzo9i5yybkeyi6lx6cez0bh10o/file/237295001156?sb=/details" TargetMode="External"/><Relationship Id="rId34" Type="http://schemas.openxmlformats.org/officeDocument/2006/relationships/hyperlink" Target="https://www.epa.gov/system/files/documents/2022-06/puget-sound-federal-task-force-action-plan-2022-2026.pdf" TargetMode="External"/><Relationship Id="rId42" Type="http://schemas.openxmlformats.org/officeDocument/2006/relationships/hyperlink" Target="https://pspwa.app.box.com/s/m4ww5rzli8fdl4u10dwb0p3rrfi05p20/folder/152961849208" TargetMode="External"/><Relationship Id="rId47" Type="http://schemas.openxmlformats.org/officeDocument/2006/relationships/hyperlink" Target="https://pspwa.app.box.com/s/m4ww5rzli8fdl4u10dwb0p3rrfi05p20/folder/152961874408" TargetMode="External"/><Relationship Id="rId50" Type="http://schemas.openxmlformats.org/officeDocument/2006/relationships/hyperlink" Target="https://pspwa.app.box.com/s/m4ww5rzli8fdl4u10dwb0p3rrfi05p20/file/900070648408" TargetMode="External"/><Relationship Id="rId55" Type="http://schemas.openxmlformats.org/officeDocument/2006/relationships/hyperlink" Target="https://pspwa.app.box.com/s/m4ww5rzli8fdl4u10dwb0p3rrfi05p20/file/900070790008" TargetMode="External"/><Relationship Id="rId7" Type="http://schemas.openxmlformats.org/officeDocument/2006/relationships/hyperlink" Target="https://www.dnr.wa.gov/programs-and-services/aquatics/aquatic-science/nearshore-habitat-eelgrass-stressor-response-project" TargetMode="External"/><Relationship Id="rId2" Type="http://schemas.openxmlformats.org/officeDocument/2006/relationships/hyperlink" Target="https://pspwa.app.box.com/s/m4ww5rzli8fdl4u10dwb0p3rrfi05p20/file/900070658008" TargetMode="External"/><Relationship Id="rId16" Type="http://schemas.openxmlformats.org/officeDocument/2006/relationships/hyperlink" Target="https://www.epa.gov/system/files/documents/2022-06/puget-sound-federal-task-force-action-plan-2022-2026.pdf" TargetMode="External"/><Relationship Id="rId29" Type="http://schemas.openxmlformats.org/officeDocument/2006/relationships/hyperlink" Target="https://www.epa.gov/system/files/documents/2022-06/puget-sound-federal-task-force-action-plan-2022-2026.pdf" TargetMode="External"/><Relationship Id="rId11" Type="http://schemas.openxmlformats.org/officeDocument/2006/relationships/hyperlink" Target="https://www.epa.gov/system/files/documents/2022-06/puget-sound-federal-task-force-action-plan-2022-2026.pdf" TargetMode="External"/><Relationship Id="rId24" Type="http://schemas.openxmlformats.org/officeDocument/2006/relationships/hyperlink" Target="https://www.epa.gov/system/files/documents/2022-06/puget-sound-federal-task-force-action-plan-2022-2026.pdf" TargetMode="External"/><Relationship Id="rId32" Type="http://schemas.openxmlformats.org/officeDocument/2006/relationships/hyperlink" Target="https://files.nwifc.org/sow/2020/state-of-our-watersheds-sow-2020-final-web.pdf?_gl=1*4rui3z*_ga*MTY5Mzk1ODY0Ni4xNzEwMzYxOTAw*_ga_XGZ6DS8QV6*MTcxMDM2MTkwMC4xLjEuMTcxMDM2MTk0MC4wLjAuMA.." TargetMode="External"/><Relationship Id="rId37" Type="http://schemas.openxmlformats.org/officeDocument/2006/relationships/hyperlink" Target="https://pspwa.app.box.com/s/m4ww5rzli8fdl4u10dwb0p3rrfi05p20/file/900070648408" TargetMode="External"/><Relationship Id="rId40" Type="http://schemas.openxmlformats.org/officeDocument/2006/relationships/hyperlink" Target="https://pspwa.app.box.com/s/gabtcrbzo9i5yybkeyi6lx6cez0bh10o/file/237295001156?sb=/details" TargetMode="External"/><Relationship Id="rId45" Type="http://schemas.openxmlformats.org/officeDocument/2006/relationships/hyperlink" Target="https://pspwa.app.box.com/s/m4ww5rzli8fdl4u10dwb0p3rrfi05p20/file/900070648408" TargetMode="External"/><Relationship Id="rId53" Type="http://schemas.openxmlformats.org/officeDocument/2006/relationships/hyperlink" Target="https://www.epa.gov/system/files/documents/2022-06/puget-sound-federal-task-force-action-plan-2022-2026.pdf" TargetMode="External"/><Relationship Id="rId58" Type="http://schemas.openxmlformats.org/officeDocument/2006/relationships/printerSettings" Target="../printerSettings/printerSettings6.bin"/><Relationship Id="rId5" Type="http://schemas.openxmlformats.org/officeDocument/2006/relationships/hyperlink" Target="https://pspwa.app.box.com/s/m4ww5rzli8fdl4u10dwb0p3rrfi05p20/file/900070648408" TargetMode="External"/><Relationship Id="rId19" Type="http://schemas.openxmlformats.org/officeDocument/2006/relationships/hyperlink" Target="https://marinesurvivalproject.com/wp-content/uploads/LLTK_SSMSP_Transboundary-Workshop-2023_Final.pdf" TargetMode="External"/><Relationship Id="rId4" Type="http://schemas.openxmlformats.org/officeDocument/2006/relationships/hyperlink" Target="https://pspwa.app.box.com/s/m4ww5rzli8fdl4u10dwb0p3rrfi05p20/file/900070648408" TargetMode="External"/><Relationship Id="rId9" Type="http://schemas.openxmlformats.org/officeDocument/2006/relationships/hyperlink" Target="https://www.epa.gov/system/files/documents/2022-06/puget-sound-federal-task-force-action-plan-2022-2026.pdf" TargetMode="External"/><Relationship Id="rId14" Type="http://schemas.openxmlformats.org/officeDocument/2006/relationships/hyperlink" Target="https://pspwa.app.box.com/s/m4ww5rzli8fdl4u10dwb0p3rrfi05p20/file/900070648408" TargetMode="External"/><Relationship Id="rId22" Type="http://schemas.openxmlformats.org/officeDocument/2006/relationships/hyperlink" Target="https://apps.ecology.wa.gov/publications/documents/2203020.pdf" TargetMode="External"/><Relationship Id="rId27" Type="http://schemas.openxmlformats.org/officeDocument/2006/relationships/hyperlink" Target="https://pspwa.app.box.com/s/m4ww5rzli8fdl4u10dwb0p3rrfi05p20/file/900070648408" TargetMode="External"/><Relationship Id="rId30" Type="http://schemas.openxmlformats.org/officeDocument/2006/relationships/hyperlink" Target="https://www.epa.gov/system/files/documents/2022-06/puget-sound-federal-task-force-action-plan-2022-2026.pdf" TargetMode="External"/><Relationship Id="rId35" Type="http://schemas.openxmlformats.org/officeDocument/2006/relationships/hyperlink" Target="https://apps.ecology.wa.gov/publications/documents/2203020.pdf" TargetMode="External"/><Relationship Id="rId43" Type="http://schemas.openxmlformats.org/officeDocument/2006/relationships/hyperlink" Target="https://pspwa.app.box.com/s/m4ww5rzli8fdl4u10dwb0p3rrfi05p20/file/900070658008" TargetMode="External"/><Relationship Id="rId48" Type="http://schemas.openxmlformats.org/officeDocument/2006/relationships/hyperlink" Target="https://pspwa.app.box.com/s/m4ww5rzli8fdl4u10dwb0p3rrfi05p20/file/900070648408" TargetMode="External"/><Relationship Id="rId56" Type="http://schemas.openxmlformats.org/officeDocument/2006/relationships/hyperlink" Target="https://pspwa.app.box.com/s/m4ww5rzli8fdl4u10dwb0p3rrfi05p20/file/900070790008" TargetMode="External"/><Relationship Id="rId8" Type="http://schemas.openxmlformats.org/officeDocument/2006/relationships/hyperlink" Target="https://pspwa.app.box.com/s/m4ww5rzli8fdl4u10dwb0p3rrfi05p20/file/900070648408" TargetMode="External"/><Relationship Id="rId51" Type="http://schemas.openxmlformats.org/officeDocument/2006/relationships/hyperlink" Target="https://pspwa.app.box.com/s/m4ww5rzli8fdl4u10dwb0p3rrfi05p20/file/900070648408" TargetMode="External"/><Relationship Id="rId3" Type="http://schemas.openxmlformats.org/officeDocument/2006/relationships/hyperlink" Target="https://pspwa.app.box.com/s/m4ww5rzli8fdl4u10dwb0p3rrfi05p20/file/900070648408" TargetMode="External"/><Relationship Id="rId12" Type="http://schemas.openxmlformats.org/officeDocument/2006/relationships/hyperlink" Target="https://pspwa.app.box.com/s/m4ww5rzli8fdl4u10dwb0p3rrfi05p20/file/900070648408" TargetMode="External"/><Relationship Id="rId17" Type="http://schemas.openxmlformats.org/officeDocument/2006/relationships/hyperlink" Target="https://www.epa.gov/system/files/documents/2022-06/puget-sound-federal-task-force-action-plan-2022-2026.pdf" TargetMode="External"/><Relationship Id="rId25" Type="http://schemas.openxmlformats.org/officeDocument/2006/relationships/hyperlink" Target="https://www.epa.gov/system/files/documents/2022-06/puget-sound-federal-task-force-action-plan-2022-2026.pdf" TargetMode="External"/><Relationship Id="rId33" Type="http://schemas.openxmlformats.org/officeDocument/2006/relationships/hyperlink" Target="https://nwifc.org/publications/tribal-technical-reports/" TargetMode="External"/><Relationship Id="rId38" Type="http://schemas.openxmlformats.org/officeDocument/2006/relationships/hyperlink" Target="https://pspwa.app.box.com/s/m4ww5rzli8fdl4u10dwb0p3rrfi05p20/file/900070648408" TargetMode="External"/><Relationship Id="rId46" Type="http://schemas.openxmlformats.org/officeDocument/2006/relationships/hyperlink" Target="https://pspwa.app.box.com/s/m4ww5rzli8fdl4u10dwb0p3rrfi05p20/file/900070648408" TargetMode="External"/><Relationship Id="rId59" Type="http://schemas.openxmlformats.org/officeDocument/2006/relationships/vmlDrawing" Target="../drawings/vmlDrawing1.vml"/><Relationship Id="rId20" Type="http://schemas.openxmlformats.org/officeDocument/2006/relationships/hyperlink" Target="https://marinesurvivalproject.com/wp-content/uploads/LLTK_SSMSP_Transboundary-Workshop-2023_Final.pdf" TargetMode="External"/><Relationship Id="rId41" Type="http://schemas.openxmlformats.org/officeDocument/2006/relationships/hyperlink" Target="https://pspwa.app.box.com/s/m4ww5rzli8fdl4u10dwb0p3rrfi05p20/file/900070648408" TargetMode="External"/><Relationship Id="rId54" Type="http://schemas.openxmlformats.org/officeDocument/2006/relationships/hyperlink" Target="https://pspwa.app.box.com/s/m4ww5rzli8fdl4u10dwb0p3rrfi05p20/file/900070790008" TargetMode="External"/><Relationship Id="rId1" Type="http://schemas.openxmlformats.org/officeDocument/2006/relationships/hyperlink" Target="https://pspwa.app.box.com/s/m4ww5rzli8fdl4u10dwb0p3rrfi05p20/folder/152961854008" TargetMode="External"/><Relationship Id="rId6" Type="http://schemas.openxmlformats.org/officeDocument/2006/relationships/hyperlink" Target="https://pspwa.app.box.com/s/m4ww5rzli8fdl4u10dwb0p3rrfi05p20/file/900070648408" TargetMode="External"/><Relationship Id="rId15" Type="http://schemas.openxmlformats.org/officeDocument/2006/relationships/hyperlink" Target="https://www.epa.gov/system/files/documents/2022-06/puget-sound-federal-task-force-action-plan-2022-2026.pdf" TargetMode="External"/><Relationship Id="rId23" Type="http://schemas.openxmlformats.org/officeDocument/2006/relationships/hyperlink" Target="https://nwtreatytribes.org/habitatstrategy/" TargetMode="External"/><Relationship Id="rId28" Type="http://schemas.openxmlformats.org/officeDocument/2006/relationships/hyperlink" Target="https://nwtreatytribes.org/habitatstrategy/" TargetMode="External"/><Relationship Id="rId36" Type="http://schemas.openxmlformats.org/officeDocument/2006/relationships/hyperlink" Target="https://pspwa.app.box.com/s/m4ww5rzli8fdl4u10dwb0p3rrfi05p20/file/900070648408" TargetMode="External"/><Relationship Id="rId49" Type="http://schemas.openxmlformats.org/officeDocument/2006/relationships/hyperlink" Target="https://pspwa.app.box.com/s/m4ww5rzli8fdl4u10dwb0p3rrfi05p20/file/900070648408" TargetMode="External"/><Relationship Id="rId57" Type="http://schemas.openxmlformats.org/officeDocument/2006/relationships/hyperlink" Target="https://pspwa.app.box.com/s/m4ww5rzli8fdl4u10dwb0p3rrfi05p20/file/900070790008" TargetMode="External"/><Relationship Id="rId10" Type="http://schemas.openxmlformats.org/officeDocument/2006/relationships/hyperlink" Target="https://www.epa.gov/system/files/documents/2022-06/puget-sound-federal-task-force-action-plan-2022-2026.pdf" TargetMode="External"/><Relationship Id="rId31" Type="http://schemas.openxmlformats.org/officeDocument/2006/relationships/hyperlink" Target="https://files.nwifc.org/sow/2020/state-of-our-watersheds-sow-2020-final-web.pdf?_gl=1*4rui3z*_ga*MTY5Mzk1ODY0Ni4xNzEwMzYxOTAw*_ga_XGZ6DS8QV6*MTcxMDM2MTkwMC4xLjEuMTcxMDM2MTk0MC4wLjAuMA.." TargetMode="External"/><Relationship Id="rId44" Type="http://schemas.openxmlformats.org/officeDocument/2006/relationships/hyperlink" Target="https://pspwa.app.box.com/s/m4ww5rzli8fdl4u10dwb0p3rrfi05p20/file/900070648408" TargetMode="External"/><Relationship Id="rId52" Type="http://schemas.openxmlformats.org/officeDocument/2006/relationships/hyperlink" Target="https://pspwa.app.box.com/s/m4ww5rzli8fdl4u10dwb0p3rrfi05p20/file/900070648408" TargetMode="External"/><Relationship Id="rId60"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50DB-68A4-4B30-8E24-EF5D4676679E}">
  <dimension ref="A1:B300"/>
  <sheetViews>
    <sheetView tabSelected="1" zoomScale="130" zoomScaleNormal="130" workbookViewId="0"/>
  </sheetViews>
  <sheetFormatPr defaultRowHeight="14.6" x14ac:dyDescent="0.4"/>
  <cols>
    <col min="1" max="1" width="27.07421875" style="7" customWidth="1"/>
    <col min="2" max="2" width="107.921875" style="7" customWidth="1"/>
    <col min="3" max="16384" width="9.23046875" style="7"/>
  </cols>
  <sheetData>
    <row r="1" spans="1:2" ht="20.6" x14ac:dyDescent="0.4">
      <c r="A1" s="26" t="s">
        <v>2816</v>
      </c>
    </row>
    <row r="2" spans="1:2" ht="15.9" x14ac:dyDescent="0.4">
      <c r="A2" s="27" t="s">
        <v>2832</v>
      </c>
    </row>
    <row r="3" spans="1:2" s="28" customFormat="1" ht="15.9" x14ac:dyDescent="0.4">
      <c r="A3" s="27" t="s">
        <v>2417</v>
      </c>
    </row>
    <row r="4" spans="1:2" ht="15.9" customHeight="1" x14ac:dyDescent="0.4">
      <c r="A4" s="29" t="s">
        <v>2807</v>
      </c>
    </row>
    <row r="6" spans="1:2" x14ac:dyDescent="0.4">
      <c r="A6" s="30" t="s">
        <v>0</v>
      </c>
      <c r="B6" s="30" t="s">
        <v>1230</v>
      </c>
    </row>
    <row r="7" spans="1:2" x14ac:dyDescent="0.4">
      <c r="A7" s="31" t="s">
        <v>5</v>
      </c>
      <c r="B7" s="32" t="s">
        <v>6</v>
      </c>
    </row>
    <row r="8" spans="1:2" x14ac:dyDescent="0.4">
      <c r="A8" s="31" t="s">
        <v>1223</v>
      </c>
      <c r="B8" s="32" t="s">
        <v>1232</v>
      </c>
    </row>
    <row r="9" spans="1:2" x14ac:dyDescent="0.4">
      <c r="A9" s="31" t="s">
        <v>1224</v>
      </c>
      <c r="B9" s="32" t="s">
        <v>1233</v>
      </c>
    </row>
    <row r="10" spans="1:2" x14ac:dyDescent="0.4">
      <c r="A10" s="31" t="s">
        <v>1225</v>
      </c>
      <c r="B10" s="32" t="s">
        <v>1234</v>
      </c>
    </row>
    <row r="11" spans="1:2" x14ac:dyDescent="0.4">
      <c r="A11" s="31" t="s">
        <v>1226</v>
      </c>
      <c r="B11" s="32" t="s">
        <v>1235</v>
      </c>
    </row>
    <row r="12" spans="1:2" ht="29.15" x14ac:dyDescent="0.4">
      <c r="A12" s="31" t="s">
        <v>1341</v>
      </c>
      <c r="B12" s="32" t="s">
        <v>2415</v>
      </c>
    </row>
    <row r="13" spans="1:2" ht="29.15" x14ac:dyDescent="0.4">
      <c r="A13" s="31" t="s">
        <v>1227</v>
      </c>
      <c r="B13" s="32" t="s">
        <v>1244</v>
      </c>
    </row>
    <row r="14" spans="1:2" ht="29.15" x14ac:dyDescent="0.4">
      <c r="A14" s="31" t="s">
        <v>2416</v>
      </c>
      <c r="B14" s="32" t="s">
        <v>2830</v>
      </c>
    </row>
    <row r="15" spans="1:2" x14ac:dyDescent="0.4">
      <c r="A15" s="31" t="s">
        <v>1228</v>
      </c>
      <c r="B15" s="32" t="s">
        <v>1236</v>
      </c>
    </row>
    <row r="16" spans="1:2" x14ac:dyDescent="0.4">
      <c r="A16" s="31" t="s">
        <v>1229</v>
      </c>
      <c r="B16" s="32" t="s">
        <v>1237</v>
      </c>
    </row>
    <row r="17" spans="1:2" x14ac:dyDescent="0.4">
      <c r="A17" s="31" t="s">
        <v>1</v>
      </c>
      <c r="B17" s="32" t="s">
        <v>2819</v>
      </c>
    </row>
    <row r="18" spans="1:2" x14ac:dyDescent="0.4">
      <c r="A18" s="31" t="s">
        <v>2</v>
      </c>
      <c r="B18" s="32" t="s">
        <v>2808</v>
      </c>
    </row>
    <row r="19" spans="1:2" x14ac:dyDescent="0.4">
      <c r="A19" s="31" t="s">
        <v>3</v>
      </c>
      <c r="B19" s="32" t="s">
        <v>2809</v>
      </c>
    </row>
    <row r="20" spans="1:2" ht="87.45" x14ac:dyDescent="0.4">
      <c r="A20" s="31" t="s">
        <v>4</v>
      </c>
      <c r="B20" s="32" t="s">
        <v>2810</v>
      </c>
    </row>
    <row r="23" spans="1:2" ht="18.45" x14ac:dyDescent="0.4">
      <c r="A23" s="51" t="s">
        <v>1231</v>
      </c>
      <c r="B23" s="51"/>
    </row>
    <row r="25" spans="1:2" x14ac:dyDescent="0.4">
      <c r="A25" s="52" t="s">
        <v>2864</v>
      </c>
      <c r="B25" s="52"/>
    </row>
    <row r="26" spans="1:2" x14ac:dyDescent="0.4">
      <c r="A26" s="30" t="s">
        <v>1160</v>
      </c>
      <c r="B26" s="30" t="s">
        <v>1166</v>
      </c>
    </row>
    <row r="27" spans="1:2" x14ac:dyDescent="0.4">
      <c r="A27" s="33" t="s">
        <v>359</v>
      </c>
      <c r="B27" s="32" t="s">
        <v>2424</v>
      </c>
    </row>
    <row r="28" spans="1:2" ht="29.15" x14ac:dyDescent="0.4">
      <c r="A28" s="33" t="s">
        <v>360</v>
      </c>
      <c r="B28" s="32" t="s">
        <v>2821</v>
      </c>
    </row>
    <row r="29" spans="1:2" x14ac:dyDescent="0.4">
      <c r="A29" s="33" t="s">
        <v>902</v>
      </c>
      <c r="B29" s="32" t="s">
        <v>2450</v>
      </c>
    </row>
    <row r="30" spans="1:2" ht="58.3" x14ac:dyDescent="0.4">
      <c r="A30" s="33" t="s">
        <v>361</v>
      </c>
      <c r="B30" s="32" t="s">
        <v>2848</v>
      </c>
    </row>
    <row r="31" spans="1:2" ht="29.15" x14ac:dyDescent="0.4">
      <c r="A31" s="33" t="s">
        <v>362</v>
      </c>
      <c r="B31" s="32" t="s">
        <v>2814</v>
      </c>
    </row>
    <row r="32" spans="1:2" ht="204" x14ac:dyDescent="0.4">
      <c r="A32" s="33" t="s">
        <v>379</v>
      </c>
      <c r="B32" s="32" t="s">
        <v>2418</v>
      </c>
    </row>
    <row r="33" spans="1:2" ht="43.75" x14ac:dyDescent="0.4">
      <c r="A33" s="33" t="s">
        <v>363</v>
      </c>
      <c r="B33" s="32" t="s">
        <v>2811</v>
      </c>
    </row>
    <row r="34" spans="1:2" x14ac:dyDescent="0.4">
      <c r="A34" s="33" t="s">
        <v>32</v>
      </c>
      <c r="B34" s="32" t="s">
        <v>2419</v>
      </c>
    </row>
    <row r="35" spans="1:2" ht="29.15" x14ac:dyDescent="0.4">
      <c r="A35" s="34" t="s">
        <v>364</v>
      </c>
      <c r="B35" s="32" t="s">
        <v>2420</v>
      </c>
    </row>
    <row r="36" spans="1:2" ht="43.75" x14ac:dyDescent="0.4">
      <c r="A36" s="34" t="s">
        <v>365</v>
      </c>
      <c r="B36" s="32" t="s">
        <v>2423</v>
      </c>
    </row>
    <row r="37" spans="1:2" ht="29.15" x14ac:dyDescent="0.4">
      <c r="A37" s="33" t="s">
        <v>366</v>
      </c>
      <c r="B37" s="32" t="s">
        <v>2712</v>
      </c>
    </row>
    <row r="38" spans="1:2" x14ac:dyDescent="0.4">
      <c r="A38" s="33" t="s">
        <v>367</v>
      </c>
      <c r="B38" s="32" t="s">
        <v>2421</v>
      </c>
    </row>
    <row r="39" spans="1:2" x14ac:dyDescent="0.4">
      <c r="A39" s="34" t="s">
        <v>1161</v>
      </c>
      <c r="B39" s="32" t="s">
        <v>2422</v>
      </c>
    </row>
    <row r="40" spans="1:2" x14ac:dyDescent="0.4">
      <c r="A40" s="34" t="s">
        <v>1162</v>
      </c>
      <c r="B40" s="32" t="s">
        <v>2425</v>
      </c>
    </row>
    <row r="41" spans="1:2" x14ac:dyDescent="0.4">
      <c r="A41" s="34" t="s">
        <v>1163</v>
      </c>
      <c r="B41" s="32" t="s">
        <v>2426</v>
      </c>
    </row>
    <row r="42" spans="1:2" x14ac:dyDescent="0.4">
      <c r="A42" s="34" t="s">
        <v>903</v>
      </c>
      <c r="B42" s="32" t="s">
        <v>2427</v>
      </c>
    </row>
    <row r="43" spans="1:2" x14ac:dyDescent="0.4">
      <c r="A43" s="34" t="s">
        <v>1164</v>
      </c>
      <c r="B43" s="32" t="s">
        <v>2427</v>
      </c>
    </row>
    <row r="44" spans="1:2" x14ac:dyDescent="0.4">
      <c r="A44" s="33" t="s">
        <v>372</v>
      </c>
      <c r="B44" s="32" t="s">
        <v>2428</v>
      </c>
    </row>
    <row r="45" spans="1:2" ht="29.15" x14ac:dyDescent="0.4">
      <c r="A45" s="34" t="s">
        <v>373</v>
      </c>
      <c r="B45" s="32" t="s">
        <v>2429</v>
      </c>
    </row>
    <row r="46" spans="1:2" x14ac:dyDescent="0.4">
      <c r="A46" s="34" t="s">
        <v>904</v>
      </c>
      <c r="B46" s="32" t="s">
        <v>2430</v>
      </c>
    </row>
    <row r="47" spans="1:2" ht="29.15" x14ac:dyDescent="0.4">
      <c r="A47" s="34" t="s">
        <v>905</v>
      </c>
      <c r="B47" s="32" t="s">
        <v>2430</v>
      </c>
    </row>
    <row r="48" spans="1:2" ht="29.15" x14ac:dyDescent="0.4">
      <c r="A48" s="33" t="s">
        <v>374</v>
      </c>
      <c r="B48" s="32" t="s">
        <v>2433</v>
      </c>
    </row>
    <row r="49" spans="1:2" x14ac:dyDescent="0.4">
      <c r="A49" s="33" t="s">
        <v>375</v>
      </c>
      <c r="B49" s="32" t="s">
        <v>2434</v>
      </c>
    </row>
    <row r="50" spans="1:2" x14ac:dyDescent="0.4">
      <c r="A50" s="33" t="s">
        <v>376</v>
      </c>
      <c r="B50" s="32" t="s">
        <v>2435</v>
      </c>
    </row>
    <row r="51" spans="1:2" ht="29.15" x14ac:dyDescent="0.4">
      <c r="A51" s="33" t="s">
        <v>1165</v>
      </c>
      <c r="B51" s="32" t="s">
        <v>2822</v>
      </c>
    </row>
    <row r="52" spans="1:2" ht="58.3" x14ac:dyDescent="0.4">
      <c r="A52" s="33" t="s">
        <v>8</v>
      </c>
      <c r="B52" s="32" t="s">
        <v>2436</v>
      </c>
    </row>
    <row r="53" spans="1:2" ht="29.15" x14ac:dyDescent="0.4">
      <c r="A53" s="34" t="s">
        <v>378</v>
      </c>
      <c r="B53" s="32" t="s">
        <v>2437</v>
      </c>
    </row>
    <row r="54" spans="1:2" x14ac:dyDescent="0.4">
      <c r="A54" s="33" t="s">
        <v>380</v>
      </c>
      <c r="B54" s="32" t="s">
        <v>2812</v>
      </c>
    </row>
    <row r="55" spans="1:2" ht="29.15" x14ac:dyDescent="0.4">
      <c r="A55" s="33" t="s">
        <v>381</v>
      </c>
      <c r="B55" s="32" t="s">
        <v>2813</v>
      </c>
    </row>
    <row r="56" spans="1:2" x14ac:dyDescent="0.4">
      <c r="A56" s="35"/>
      <c r="B56" s="6"/>
    </row>
    <row r="57" spans="1:2" x14ac:dyDescent="0.4">
      <c r="A57" s="52" t="s">
        <v>2438</v>
      </c>
      <c r="B57" s="52"/>
    </row>
    <row r="58" spans="1:2" x14ac:dyDescent="0.4">
      <c r="A58" s="30" t="s">
        <v>1160</v>
      </c>
      <c r="B58" s="30" t="s">
        <v>1166</v>
      </c>
    </row>
    <row r="59" spans="1:2" x14ac:dyDescent="0.4">
      <c r="A59" s="33" t="s">
        <v>359</v>
      </c>
      <c r="B59" s="32" t="s">
        <v>2424</v>
      </c>
    </row>
    <row r="60" spans="1:2" ht="238.3" customHeight="1" x14ac:dyDescent="0.4">
      <c r="A60" s="36" t="s">
        <v>1188</v>
      </c>
      <c r="B60" s="37" t="s">
        <v>2439</v>
      </c>
    </row>
    <row r="61" spans="1:2" ht="43.75" x14ac:dyDescent="0.4">
      <c r="A61" s="33" t="s">
        <v>363</v>
      </c>
      <c r="B61" s="32" t="s">
        <v>2811</v>
      </c>
    </row>
    <row r="62" spans="1:2" x14ac:dyDescent="0.4">
      <c r="A62" s="33" t="s">
        <v>32</v>
      </c>
      <c r="B62" s="32" t="s">
        <v>2511</v>
      </c>
    </row>
    <row r="63" spans="1:2" ht="29.15" x14ac:dyDescent="0.4">
      <c r="A63" s="34" t="s">
        <v>364</v>
      </c>
      <c r="B63" s="32" t="s">
        <v>2420</v>
      </c>
    </row>
    <row r="64" spans="1:2" ht="43.75" x14ac:dyDescent="0.4">
      <c r="A64" s="34" t="s">
        <v>365</v>
      </c>
      <c r="B64" s="32" t="s">
        <v>2423</v>
      </c>
    </row>
    <row r="65" spans="1:2" ht="29.15" x14ac:dyDescent="0.4">
      <c r="A65" s="33" t="s">
        <v>366</v>
      </c>
      <c r="B65" s="32" t="s">
        <v>2712</v>
      </c>
    </row>
    <row r="66" spans="1:2" x14ac:dyDescent="0.4">
      <c r="A66" s="33" t="s">
        <v>367</v>
      </c>
      <c r="B66" s="32" t="s">
        <v>2421</v>
      </c>
    </row>
    <row r="67" spans="1:2" x14ac:dyDescent="0.4">
      <c r="A67" s="34" t="s">
        <v>1161</v>
      </c>
      <c r="B67" s="32" t="s">
        <v>2422</v>
      </c>
    </row>
    <row r="68" spans="1:2" x14ac:dyDescent="0.4">
      <c r="A68" s="34" t="s">
        <v>1162</v>
      </c>
      <c r="B68" s="32" t="s">
        <v>2425</v>
      </c>
    </row>
    <row r="69" spans="1:2" x14ac:dyDescent="0.4">
      <c r="A69" s="34" t="s">
        <v>1163</v>
      </c>
      <c r="B69" s="32" t="s">
        <v>2426</v>
      </c>
    </row>
    <row r="70" spans="1:2" x14ac:dyDescent="0.4">
      <c r="A70" s="34" t="s">
        <v>1164</v>
      </c>
      <c r="B70" s="32" t="s">
        <v>2427</v>
      </c>
    </row>
    <row r="71" spans="1:2" x14ac:dyDescent="0.4">
      <c r="A71" s="33" t="s">
        <v>372</v>
      </c>
      <c r="B71" s="32" t="s">
        <v>2428</v>
      </c>
    </row>
    <row r="72" spans="1:2" ht="29.15" x14ac:dyDescent="0.4">
      <c r="A72" s="34" t="s">
        <v>373</v>
      </c>
      <c r="B72" s="32" t="s">
        <v>2429</v>
      </c>
    </row>
    <row r="73" spans="1:2" x14ac:dyDescent="0.4">
      <c r="A73" s="33" t="s">
        <v>375</v>
      </c>
      <c r="B73" s="32" t="s">
        <v>2434</v>
      </c>
    </row>
    <row r="74" spans="1:2" x14ac:dyDescent="0.4">
      <c r="A74" s="33" t="s">
        <v>376</v>
      </c>
      <c r="B74" s="32" t="s">
        <v>2435</v>
      </c>
    </row>
    <row r="75" spans="1:2" ht="29.15" x14ac:dyDescent="0.4">
      <c r="A75" s="33" t="s">
        <v>1165</v>
      </c>
      <c r="B75" s="32" t="s">
        <v>2822</v>
      </c>
    </row>
    <row r="76" spans="1:2" ht="58.3" x14ac:dyDescent="0.4">
      <c r="A76" s="33" t="s">
        <v>8</v>
      </c>
      <c r="B76" s="32" t="s">
        <v>2436</v>
      </c>
    </row>
    <row r="77" spans="1:2" ht="29.15" x14ac:dyDescent="0.4">
      <c r="A77" s="34" t="s">
        <v>378</v>
      </c>
      <c r="B77" s="32" t="s">
        <v>2437</v>
      </c>
    </row>
    <row r="78" spans="1:2" x14ac:dyDescent="0.4">
      <c r="A78" s="33" t="s">
        <v>380</v>
      </c>
      <c r="B78" s="32" t="s">
        <v>2812</v>
      </c>
    </row>
    <row r="81" spans="1:2" x14ac:dyDescent="0.4">
      <c r="A81" s="52" t="s">
        <v>1194</v>
      </c>
      <c r="B81" s="52"/>
    </row>
    <row r="82" spans="1:2" x14ac:dyDescent="0.4">
      <c r="A82" s="38" t="s">
        <v>1168</v>
      </c>
      <c r="B82" s="38" t="s">
        <v>1166</v>
      </c>
    </row>
    <row r="83" spans="1:2" ht="29.15" x14ac:dyDescent="0.4">
      <c r="A83" s="33" t="s">
        <v>360</v>
      </c>
      <c r="B83" s="32" t="s">
        <v>2821</v>
      </c>
    </row>
    <row r="84" spans="1:2" x14ac:dyDescent="0.4">
      <c r="A84" s="33" t="s">
        <v>902</v>
      </c>
      <c r="B84" s="37" t="s">
        <v>2450</v>
      </c>
    </row>
    <row r="85" spans="1:2" ht="58.3" x14ac:dyDescent="0.4">
      <c r="A85" s="33" t="s">
        <v>361</v>
      </c>
      <c r="B85" s="37" t="s">
        <v>2848</v>
      </c>
    </row>
    <row r="86" spans="1:2" ht="29.15" x14ac:dyDescent="0.4">
      <c r="A86" s="33" t="s">
        <v>362</v>
      </c>
      <c r="B86" s="32" t="s">
        <v>2814</v>
      </c>
    </row>
    <row r="87" spans="1:2" ht="29.15" x14ac:dyDescent="0.4">
      <c r="A87" s="33" t="s">
        <v>1139</v>
      </c>
      <c r="B87" s="37" t="s">
        <v>2815</v>
      </c>
    </row>
    <row r="88" spans="1:2" x14ac:dyDescent="0.4">
      <c r="A88" s="33" t="s">
        <v>33</v>
      </c>
      <c r="B88" s="37" t="s">
        <v>2451</v>
      </c>
    </row>
    <row r="89" spans="1:2" ht="43.75" x14ac:dyDescent="0.4">
      <c r="A89" s="33" t="s">
        <v>1140</v>
      </c>
      <c r="B89" s="37" t="s">
        <v>2453</v>
      </c>
    </row>
    <row r="90" spans="1:2" ht="29.15" x14ac:dyDescent="0.4">
      <c r="A90" s="33" t="s">
        <v>1141</v>
      </c>
      <c r="B90" s="37" t="s">
        <v>2452</v>
      </c>
    </row>
    <row r="91" spans="1:2" ht="43.75" x14ac:dyDescent="0.4">
      <c r="A91" s="34" t="s">
        <v>365</v>
      </c>
      <c r="B91" s="37" t="s">
        <v>2850</v>
      </c>
    </row>
    <row r="92" spans="1:2" ht="29.15" x14ac:dyDescent="0.4">
      <c r="A92" s="33" t="s">
        <v>366</v>
      </c>
      <c r="B92" s="37" t="s">
        <v>2713</v>
      </c>
    </row>
    <row r="93" spans="1:2" x14ac:dyDescent="0.4">
      <c r="A93" s="33" t="s">
        <v>32</v>
      </c>
      <c r="B93" s="37" t="s">
        <v>2454</v>
      </c>
    </row>
    <row r="96" spans="1:2" x14ac:dyDescent="0.4">
      <c r="A96" s="52" t="s">
        <v>2456</v>
      </c>
      <c r="B96" s="52"/>
    </row>
    <row r="97" spans="1:2" x14ac:dyDescent="0.4">
      <c r="A97" s="38" t="s">
        <v>1168</v>
      </c>
      <c r="B97" s="38" t="s">
        <v>1166</v>
      </c>
    </row>
    <row r="98" spans="1:2" ht="29.15" x14ac:dyDescent="0.4">
      <c r="A98" s="36" t="s">
        <v>360</v>
      </c>
      <c r="B98" s="32" t="s">
        <v>2821</v>
      </c>
    </row>
    <row r="99" spans="1:2" x14ac:dyDescent="0.4">
      <c r="A99" s="36" t="s">
        <v>902</v>
      </c>
      <c r="B99" s="37" t="s">
        <v>2450</v>
      </c>
    </row>
    <row r="100" spans="1:2" ht="58.3" x14ac:dyDescent="0.4">
      <c r="A100" s="36" t="s">
        <v>361</v>
      </c>
      <c r="B100" s="37" t="s">
        <v>2848</v>
      </c>
    </row>
    <row r="101" spans="1:2" ht="29.15" x14ac:dyDescent="0.4">
      <c r="A101" s="36" t="s">
        <v>362</v>
      </c>
      <c r="B101" s="37" t="s">
        <v>2814</v>
      </c>
    </row>
    <row r="102" spans="1:2" ht="29.15" x14ac:dyDescent="0.4">
      <c r="A102" s="36" t="s">
        <v>1139</v>
      </c>
      <c r="B102" s="37" t="s">
        <v>2815</v>
      </c>
    </row>
    <row r="103" spans="1:2" x14ac:dyDescent="0.4">
      <c r="A103" s="36" t="s">
        <v>33</v>
      </c>
      <c r="B103" s="37" t="s">
        <v>2451</v>
      </c>
    </row>
    <row r="104" spans="1:2" ht="72.900000000000006" x14ac:dyDescent="0.4">
      <c r="A104" s="39" t="s">
        <v>1245</v>
      </c>
      <c r="B104" s="37" t="s">
        <v>2863</v>
      </c>
    </row>
    <row r="105" spans="1:2" ht="29.15" x14ac:dyDescent="0.4">
      <c r="A105" s="36" t="s">
        <v>1141</v>
      </c>
      <c r="B105" s="37" t="s">
        <v>2452</v>
      </c>
    </row>
    <row r="106" spans="1:2" ht="43.75" x14ac:dyDescent="0.4">
      <c r="A106" s="39" t="s">
        <v>365</v>
      </c>
      <c r="B106" s="37" t="s">
        <v>2850</v>
      </c>
    </row>
    <row r="107" spans="1:2" ht="29.15" x14ac:dyDescent="0.4">
      <c r="A107" s="36" t="s">
        <v>366</v>
      </c>
      <c r="B107" s="37" t="s">
        <v>2713</v>
      </c>
    </row>
    <row r="108" spans="1:2" x14ac:dyDescent="0.4">
      <c r="A108" s="36" t="s">
        <v>32</v>
      </c>
      <c r="B108" s="37" t="s">
        <v>2454</v>
      </c>
    </row>
    <row r="109" spans="1:2" ht="43.75" x14ac:dyDescent="0.4">
      <c r="A109" s="39" t="s">
        <v>2833</v>
      </c>
      <c r="B109" s="31" t="s">
        <v>2457</v>
      </c>
    </row>
    <row r="110" spans="1:2" ht="43.75" x14ac:dyDescent="0.4">
      <c r="A110" s="39" t="s">
        <v>2835</v>
      </c>
      <c r="B110" s="31" t="s">
        <v>2457</v>
      </c>
    </row>
    <row r="111" spans="1:2" ht="43.75" x14ac:dyDescent="0.4">
      <c r="A111" s="39" t="s">
        <v>2836</v>
      </c>
      <c r="B111" s="31" t="s">
        <v>2457</v>
      </c>
    </row>
    <row r="112" spans="1:2" ht="43.75" x14ac:dyDescent="0.4">
      <c r="A112" s="39" t="s">
        <v>2837</v>
      </c>
      <c r="B112" s="31" t="s">
        <v>2457</v>
      </c>
    </row>
    <row r="113" spans="1:2" ht="43.75" x14ac:dyDescent="0.4">
      <c r="A113" s="39" t="s">
        <v>2834</v>
      </c>
      <c r="B113" s="31" t="s">
        <v>2457</v>
      </c>
    </row>
    <row r="114" spans="1:2" ht="43.75" x14ac:dyDescent="0.4">
      <c r="A114" s="39" t="s">
        <v>2840</v>
      </c>
      <c r="B114" s="31" t="s">
        <v>2457</v>
      </c>
    </row>
    <row r="115" spans="1:2" ht="43.75" x14ac:dyDescent="0.4">
      <c r="A115" s="39" t="s">
        <v>2839</v>
      </c>
      <c r="B115" s="31" t="s">
        <v>2457</v>
      </c>
    </row>
    <row r="116" spans="1:2" ht="43.75" x14ac:dyDescent="0.4">
      <c r="A116" s="36" t="s">
        <v>1246</v>
      </c>
      <c r="B116" s="32" t="s">
        <v>2817</v>
      </c>
    </row>
    <row r="117" spans="1:2" x14ac:dyDescent="0.4">
      <c r="A117" s="36" t="s">
        <v>1247</v>
      </c>
      <c r="B117" s="31" t="s">
        <v>2458</v>
      </c>
    </row>
    <row r="118" spans="1:2" x14ac:dyDescent="0.4">
      <c r="A118" s="36" t="s">
        <v>1248</v>
      </c>
      <c r="B118" s="31" t="s">
        <v>2459</v>
      </c>
    </row>
    <row r="119" spans="1:2" x14ac:dyDescent="0.4">
      <c r="A119" s="36" t="s">
        <v>1249</v>
      </c>
      <c r="B119" s="31" t="s">
        <v>2461</v>
      </c>
    </row>
    <row r="120" spans="1:2" x14ac:dyDescent="0.4">
      <c r="A120" s="36" t="s">
        <v>2841</v>
      </c>
      <c r="B120" s="31" t="s">
        <v>2460</v>
      </c>
    </row>
    <row r="121" spans="1:2" x14ac:dyDescent="0.4">
      <c r="A121" s="36" t="s">
        <v>2534</v>
      </c>
      <c r="B121" s="31" t="s">
        <v>2533</v>
      </c>
    </row>
    <row r="122" spans="1:2" ht="29.15" x14ac:dyDescent="0.4">
      <c r="A122" s="39" t="s">
        <v>1250</v>
      </c>
      <c r="B122" s="32" t="s">
        <v>2462</v>
      </c>
    </row>
    <row r="123" spans="1:2" ht="29.15" x14ac:dyDescent="0.4">
      <c r="A123" s="36" t="s">
        <v>1342</v>
      </c>
      <c r="B123" s="32" t="s">
        <v>2818</v>
      </c>
    </row>
    <row r="124" spans="1:2" ht="29.15" x14ac:dyDescent="0.4">
      <c r="A124" s="39" t="s">
        <v>1343</v>
      </c>
      <c r="B124" s="31" t="s">
        <v>2463</v>
      </c>
    </row>
    <row r="125" spans="1:2" x14ac:dyDescent="0.4">
      <c r="A125" s="36" t="s">
        <v>1251</v>
      </c>
      <c r="B125" s="31" t="s">
        <v>2464</v>
      </c>
    </row>
    <row r="128" spans="1:2" x14ac:dyDescent="0.4">
      <c r="A128" s="52" t="s">
        <v>2495</v>
      </c>
      <c r="B128" s="52"/>
    </row>
    <row r="129" spans="1:2" x14ac:dyDescent="0.4">
      <c r="A129" s="38" t="s">
        <v>1168</v>
      </c>
      <c r="B129" s="38" t="s">
        <v>1166</v>
      </c>
    </row>
    <row r="130" spans="1:2" x14ac:dyDescent="0.4">
      <c r="A130" s="31" t="s">
        <v>33</v>
      </c>
      <c r="B130" s="37" t="s">
        <v>2451</v>
      </c>
    </row>
    <row r="131" spans="1:2" x14ac:dyDescent="0.4">
      <c r="A131" s="31" t="s">
        <v>1170</v>
      </c>
      <c r="B131" s="31" t="s">
        <v>2494</v>
      </c>
    </row>
    <row r="132" spans="1:2" ht="29.15" x14ac:dyDescent="0.4">
      <c r="A132" s="31" t="s">
        <v>34</v>
      </c>
      <c r="B132" s="32" t="s">
        <v>2496</v>
      </c>
    </row>
    <row r="133" spans="1:2" x14ac:dyDescent="0.4">
      <c r="A133" s="31" t="s">
        <v>1169</v>
      </c>
      <c r="B133" s="31" t="s">
        <v>2498</v>
      </c>
    </row>
    <row r="134" spans="1:2" x14ac:dyDescent="0.4">
      <c r="A134" s="31" t="s">
        <v>1243</v>
      </c>
      <c r="B134" s="32" t="s">
        <v>2499</v>
      </c>
    </row>
    <row r="135" spans="1:2" ht="29.15" x14ac:dyDescent="0.4">
      <c r="A135" s="31" t="s">
        <v>1242</v>
      </c>
      <c r="B135" s="32" t="s">
        <v>2497</v>
      </c>
    </row>
    <row r="136" spans="1:2" x14ac:dyDescent="0.4">
      <c r="A136" s="40"/>
      <c r="B136" s="41"/>
    </row>
    <row r="137" spans="1:2" x14ac:dyDescent="0.4">
      <c r="A137" s="40"/>
      <c r="B137" s="41"/>
    </row>
    <row r="138" spans="1:2" x14ac:dyDescent="0.4">
      <c r="A138" s="52" t="s">
        <v>2500</v>
      </c>
      <c r="B138" s="52"/>
    </row>
    <row r="139" spans="1:2" x14ac:dyDescent="0.4">
      <c r="A139" s="38" t="s">
        <v>1168</v>
      </c>
      <c r="B139" s="38" t="s">
        <v>1166</v>
      </c>
    </row>
    <row r="140" spans="1:2" x14ac:dyDescent="0.4">
      <c r="A140" s="42" t="s">
        <v>2223</v>
      </c>
      <c r="B140" s="32" t="s">
        <v>2820</v>
      </c>
    </row>
    <row r="141" spans="1:2" x14ac:dyDescent="0.4">
      <c r="A141" s="42" t="s">
        <v>1170</v>
      </c>
      <c r="B141" s="31" t="s">
        <v>1167</v>
      </c>
    </row>
    <row r="142" spans="1:2" x14ac:dyDescent="0.4">
      <c r="A142" s="42" t="s">
        <v>34</v>
      </c>
      <c r="B142" s="32" t="s">
        <v>2823</v>
      </c>
    </row>
    <row r="143" spans="1:2" x14ac:dyDescent="0.4">
      <c r="A143" s="42" t="s">
        <v>2238</v>
      </c>
      <c r="B143" s="32" t="s">
        <v>2499</v>
      </c>
    </row>
    <row r="146" spans="1:2" x14ac:dyDescent="0.4">
      <c r="A146" s="52" t="s">
        <v>2501</v>
      </c>
      <c r="B146" s="52"/>
    </row>
    <row r="147" spans="1:2" x14ac:dyDescent="0.4">
      <c r="A147" s="38" t="s">
        <v>1168</v>
      </c>
      <c r="B147" s="38" t="s">
        <v>1166</v>
      </c>
    </row>
    <row r="148" spans="1:2" x14ac:dyDescent="0.4">
      <c r="A148" s="31" t="s">
        <v>1220</v>
      </c>
      <c r="B148" s="31" t="s">
        <v>1167</v>
      </c>
    </row>
    <row r="149" spans="1:2" ht="29.15" x14ac:dyDescent="0.4">
      <c r="A149" s="32" t="s">
        <v>2502</v>
      </c>
      <c r="B149" s="31" t="s">
        <v>2503</v>
      </c>
    </row>
    <row r="150" spans="1:2" x14ac:dyDescent="0.4">
      <c r="A150" s="31" t="s">
        <v>1220</v>
      </c>
      <c r="B150" s="31" t="s">
        <v>1167</v>
      </c>
    </row>
    <row r="151" spans="1:2" x14ac:dyDescent="0.4">
      <c r="A151" s="31" t="s">
        <v>1221</v>
      </c>
      <c r="B151" s="31" t="s">
        <v>2505</v>
      </c>
    </row>
    <row r="152" spans="1:2" x14ac:dyDescent="0.4">
      <c r="A152" s="31" t="s">
        <v>1243</v>
      </c>
      <c r="B152" s="32" t="s">
        <v>2504</v>
      </c>
    </row>
    <row r="153" spans="1:2" x14ac:dyDescent="0.4">
      <c r="A153" s="31" t="s">
        <v>1222</v>
      </c>
      <c r="B153" s="31" t="s">
        <v>2498</v>
      </c>
    </row>
    <row r="156" spans="1:2" x14ac:dyDescent="0.4">
      <c r="A156" s="52" t="s">
        <v>2506</v>
      </c>
      <c r="B156" s="52"/>
    </row>
    <row r="157" spans="1:2" x14ac:dyDescent="0.4">
      <c r="A157" s="38" t="s">
        <v>1168</v>
      </c>
      <c r="B157" s="38" t="s">
        <v>1166</v>
      </c>
    </row>
    <row r="158" spans="1:2" x14ac:dyDescent="0.4">
      <c r="A158" s="31" t="s">
        <v>34</v>
      </c>
      <c r="B158" s="31" t="s">
        <v>2507</v>
      </c>
    </row>
    <row r="159" spans="1:2" x14ac:dyDescent="0.4">
      <c r="A159" s="31" t="s">
        <v>1195</v>
      </c>
      <c r="B159" s="31" t="s">
        <v>2532</v>
      </c>
    </row>
    <row r="160" spans="1:2" x14ac:dyDescent="0.4">
      <c r="A160" s="31" t="s">
        <v>1196</v>
      </c>
      <c r="B160" s="31" t="s">
        <v>2508</v>
      </c>
    </row>
    <row r="161" spans="1:2" x14ac:dyDescent="0.4">
      <c r="A161" s="31" t="s">
        <v>35</v>
      </c>
      <c r="B161" s="31" t="s">
        <v>2509</v>
      </c>
    </row>
    <row r="162" spans="1:2" ht="29.15" x14ac:dyDescent="0.4">
      <c r="A162" s="31" t="s">
        <v>1220</v>
      </c>
      <c r="B162" s="32" t="s">
        <v>2851</v>
      </c>
    </row>
    <row r="165" spans="1:2" x14ac:dyDescent="0.4">
      <c r="A165" s="52" t="s">
        <v>2510</v>
      </c>
      <c r="B165" s="52"/>
    </row>
    <row r="166" spans="1:2" x14ac:dyDescent="0.4">
      <c r="A166" s="38" t="s">
        <v>1168</v>
      </c>
      <c r="B166" s="38" t="s">
        <v>1166</v>
      </c>
    </row>
    <row r="167" spans="1:2" ht="29.15" x14ac:dyDescent="0.4">
      <c r="A167" s="31" t="s">
        <v>32</v>
      </c>
      <c r="B167" s="32" t="s">
        <v>2514</v>
      </c>
    </row>
    <row r="168" spans="1:2" x14ac:dyDescent="0.4">
      <c r="A168" s="31" t="s">
        <v>33</v>
      </c>
      <c r="B168" s="37" t="s">
        <v>2451</v>
      </c>
    </row>
    <row r="169" spans="1:2" ht="29.15" x14ac:dyDescent="0.4">
      <c r="A169" s="31" t="s">
        <v>1220</v>
      </c>
      <c r="B169" s="32" t="s">
        <v>2824</v>
      </c>
    </row>
    <row r="170" spans="1:2" x14ac:dyDescent="0.4">
      <c r="A170" s="31" t="s">
        <v>2223</v>
      </c>
      <c r="B170" s="31" t="s">
        <v>2825</v>
      </c>
    </row>
    <row r="171" spans="1:2" ht="29.15" x14ac:dyDescent="0.4">
      <c r="A171" s="31" t="s">
        <v>34</v>
      </c>
      <c r="B171" s="32" t="s">
        <v>2859</v>
      </c>
    </row>
    <row r="172" spans="1:2" ht="43.75" x14ac:dyDescent="0.4">
      <c r="A172" s="31" t="s">
        <v>35</v>
      </c>
      <c r="B172" s="32" t="s">
        <v>2540</v>
      </c>
    </row>
    <row r="173" spans="1:2" x14ac:dyDescent="0.4">
      <c r="A173" s="31" t="s">
        <v>1240</v>
      </c>
      <c r="B173" s="31" t="s">
        <v>2530</v>
      </c>
    </row>
    <row r="174" spans="1:2" ht="29.15" x14ac:dyDescent="0.4">
      <c r="A174" s="31" t="s">
        <v>36</v>
      </c>
      <c r="B174" s="32" t="s">
        <v>2512</v>
      </c>
    </row>
    <row r="175" spans="1:2" ht="29.15" x14ac:dyDescent="0.4">
      <c r="A175" s="31" t="s">
        <v>37</v>
      </c>
      <c r="B175" s="32" t="s">
        <v>2826</v>
      </c>
    </row>
    <row r="176" spans="1:2" ht="43.75" x14ac:dyDescent="0.4">
      <c r="A176" s="31" t="s">
        <v>1241</v>
      </c>
      <c r="B176" s="37" t="s">
        <v>2714</v>
      </c>
    </row>
    <row r="177" spans="1:2" ht="29.15" x14ac:dyDescent="0.4">
      <c r="A177" s="42" t="s">
        <v>7</v>
      </c>
      <c r="B177" s="43" t="s">
        <v>2513</v>
      </c>
    </row>
    <row r="178" spans="1:2" ht="30" customHeight="1" x14ac:dyDescent="0.4">
      <c r="A178" s="44" t="s">
        <v>8</v>
      </c>
      <c r="B178" s="43" t="s">
        <v>2805</v>
      </c>
    </row>
    <row r="179" spans="1:2" x14ac:dyDescent="0.4">
      <c r="B179" s="45" t="s">
        <v>9</v>
      </c>
    </row>
    <row r="180" spans="1:2" x14ac:dyDescent="0.4">
      <c r="B180" s="45" t="s">
        <v>10</v>
      </c>
    </row>
    <row r="181" spans="1:2" x14ac:dyDescent="0.4">
      <c r="B181" s="45" t="s">
        <v>11</v>
      </c>
    </row>
    <row r="182" spans="1:2" x14ac:dyDescent="0.4">
      <c r="B182" s="45" t="s">
        <v>12</v>
      </c>
    </row>
    <row r="183" spans="1:2" x14ac:dyDescent="0.4">
      <c r="B183" s="45" t="s">
        <v>13</v>
      </c>
    </row>
    <row r="184" spans="1:2" x14ac:dyDescent="0.4">
      <c r="B184" s="45" t="s">
        <v>14</v>
      </c>
    </row>
    <row r="185" spans="1:2" x14ac:dyDescent="0.4">
      <c r="B185" s="45" t="s">
        <v>27</v>
      </c>
    </row>
    <row r="186" spans="1:2" x14ac:dyDescent="0.4">
      <c r="B186" s="45" t="s">
        <v>28</v>
      </c>
    </row>
    <row r="187" spans="1:2" x14ac:dyDescent="0.4">
      <c r="B187" s="45" t="s">
        <v>29</v>
      </c>
    </row>
    <row r="188" spans="1:2" x14ac:dyDescent="0.4">
      <c r="B188" s="45" t="s">
        <v>15</v>
      </c>
    </row>
    <row r="189" spans="1:2" x14ac:dyDescent="0.4">
      <c r="B189" s="45" t="s">
        <v>16</v>
      </c>
    </row>
    <row r="190" spans="1:2" x14ac:dyDescent="0.4">
      <c r="B190" s="45" t="s">
        <v>17</v>
      </c>
    </row>
    <row r="191" spans="1:2" x14ac:dyDescent="0.4">
      <c r="B191" s="45" t="s">
        <v>18</v>
      </c>
    </row>
    <row r="192" spans="1:2" x14ac:dyDescent="0.4">
      <c r="B192" s="45" t="s">
        <v>19</v>
      </c>
    </row>
    <row r="193" spans="1:2" x14ac:dyDescent="0.4">
      <c r="B193" s="45" t="s">
        <v>21</v>
      </c>
    </row>
    <row r="194" spans="1:2" x14ac:dyDescent="0.4">
      <c r="B194" s="45" t="s">
        <v>22</v>
      </c>
    </row>
    <row r="195" spans="1:2" x14ac:dyDescent="0.4">
      <c r="B195" s="45" t="s">
        <v>23</v>
      </c>
    </row>
    <row r="196" spans="1:2" x14ac:dyDescent="0.4">
      <c r="B196" s="46" t="s">
        <v>2802</v>
      </c>
    </row>
    <row r="197" spans="1:2" x14ac:dyDescent="0.4">
      <c r="B197" s="45" t="s">
        <v>24</v>
      </c>
    </row>
    <row r="198" spans="1:2" x14ac:dyDescent="0.4">
      <c r="B198" s="45" t="s">
        <v>2803</v>
      </c>
    </row>
    <row r="199" spans="1:2" x14ac:dyDescent="0.4">
      <c r="B199" s="45" t="s">
        <v>20</v>
      </c>
    </row>
    <row r="200" spans="1:2" ht="58.3" x14ac:dyDescent="0.4">
      <c r="B200" s="47" t="s">
        <v>2806</v>
      </c>
    </row>
    <row r="201" spans="1:2" ht="87.45" x14ac:dyDescent="0.4">
      <c r="B201" s="47" t="s">
        <v>2827</v>
      </c>
    </row>
    <row r="202" spans="1:2" x14ac:dyDescent="0.4">
      <c r="B202" s="45" t="s">
        <v>25</v>
      </c>
    </row>
    <row r="203" spans="1:2" x14ac:dyDescent="0.4">
      <c r="B203" s="46" t="s">
        <v>2804</v>
      </c>
    </row>
    <row r="204" spans="1:2" x14ac:dyDescent="0.4">
      <c r="B204" s="45" t="s">
        <v>26</v>
      </c>
    </row>
    <row r="205" spans="1:2" x14ac:dyDescent="0.4">
      <c r="B205" s="45" t="s">
        <v>30</v>
      </c>
    </row>
    <row r="206" spans="1:2" x14ac:dyDescent="0.4">
      <c r="A206" s="48"/>
      <c r="B206" s="49" t="s">
        <v>31</v>
      </c>
    </row>
    <row r="209" spans="1:2" x14ac:dyDescent="0.4">
      <c r="A209" s="52" t="s">
        <v>2515</v>
      </c>
      <c r="B209" s="52"/>
    </row>
    <row r="210" spans="1:2" x14ac:dyDescent="0.4">
      <c r="A210" s="38" t="s">
        <v>1168</v>
      </c>
      <c r="B210" s="38" t="s">
        <v>1166</v>
      </c>
    </row>
    <row r="211" spans="1:2" ht="29.15" x14ac:dyDescent="0.4">
      <c r="A211" s="31" t="s">
        <v>1220</v>
      </c>
      <c r="B211" s="32" t="s">
        <v>2828</v>
      </c>
    </row>
    <row r="212" spans="1:2" x14ac:dyDescent="0.4">
      <c r="A212" s="31" t="s">
        <v>2223</v>
      </c>
      <c r="B212" s="31" t="s">
        <v>2829</v>
      </c>
    </row>
    <row r="213" spans="1:2" ht="29.15" x14ac:dyDescent="0.4">
      <c r="A213" s="31" t="s">
        <v>34</v>
      </c>
      <c r="B213" s="32" t="s">
        <v>2521</v>
      </c>
    </row>
    <row r="214" spans="1:2" ht="43.75" x14ac:dyDescent="0.4">
      <c r="A214" s="31" t="s">
        <v>35</v>
      </c>
      <c r="B214" s="32" t="s">
        <v>2539</v>
      </c>
    </row>
    <row r="215" spans="1:2" x14ac:dyDescent="0.4">
      <c r="A215" s="31" t="s">
        <v>1240</v>
      </c>
      <c r="B215" s="31" t="s">
        <v>2530</v>
      </c>
    </row>
    <row r="216" spans="1:2" x14ac:dyDescent="0.4">
      <c r="A216" s="31" t="s">
        <v>36</v>
      </c>
      <c r="B216" s="32" t="s">
        <v>2517</v>
      </c>
    </row>
    <row r="217" spans="1:2" x14ac:dyDescent="0.4">
      <c r="A217" s="31" t="s">
        <v>37</v>
      </c>
      <c r="B217" s="32" t="s">
        <v>2518</v>
      </c>
    </row>
    <row r="218" spans="1:2" x14ac:dyDescent="0.4">
      <c r="A218" s="31" t="s">
        <v>1241</v>
      </c>
      <c r="B218" s="37" t="s">
        <v>2519</v>
      </c>
    </row>
    <row r="219" spans="1:2" ht="29.15" x14ac:dyDescent="0.4">
      <c r="A219" s="42" t="s">
        <v>7</v>
      </c>
      <c r="B219" s="37" t="s">
        <v>2513</v>
      </c>
    </row>
    <row r="220" spans="1:2" ht="29.15" x14ac:dyDescent="0.4">
      <c r="A220" s="44" t="s">
        <v>8</v>
      </c>
      <c r="B220" s="47" t="s">
        <v>2805</v>
      </c>
    </row>
    <row r="221" spans="1:2" x14ac:dyDescent="0.4">
      <c r="B221" s="45" t="s">
        <v>9</v>
      </c>
    </row>
    <row r="222" spans="1:2" x14ac:dyDescent="0.4">
      <c r="B222" s="45" t="s">
        <v>10</v>
      </c>
    </row>
    <row r="223" spans="1:2" x14ac:dyDescent="0.4">
      <c r="B223" s="45" t="s">
        <v>11</v>
      </c>
    </row>
    <row r="224" spans="1:2" x14ac:dyDescent="0.4">
      <c r="B224" s="45" t="s">
        <v>12</v>
      </c>
    </row>
    <row r="225" spans="2:2" x14ac:dyDescent="0.4">
      <c r="B225" s="45" t="s">
        <v>13</v>
      </c>
    </row>
    <row r="226" spans="2:2" x14ac:dyDescent="0.4">
      <c r="B226" s="45" t="s">
        <v>14</v>
      </c>
    </row>
    <row r="227" spans="2:2" x14ac:dyDescent="0.4">
      <c r="B227" s="45" t="s">
        <v>27</v>
      </c>
    </row>
    <row r="228" spans="2:2" x14ac:dyDescent="0.4">
      <c r="B228" s="45" t="s">
        <v>28</v>
      </c>
    </row>
    <row r="229" spans="2:2" x14ac:dyDescent="0.4">
      <c r="B229" s="45" t="s">
        <v>29</v>
      </c>
    </row>
    <row r="230" spans="2:2" x14ac:dyDescent="0.4">
      <c r="B230" s="45" t="s">
        <v>15</v>
      </c>
    </row>
    <row r="231" spans="2:2" x14ac:dyDescent="0.4">
      <c r="B231" s="45" t="s">
        <v>16</v>
      </c>
    </row>
    <row r="232" spans="2:2" x14ac:dyDescent="0.4">
      <c r="B232" s="45" t="s">
        <v>17</v>
      </c>
    </row>
    <row r="233" spans="2:2" x14ac:dyDescent="0.4">
      <c r="B233" s="45" t="s">
        <v>18</v>
      </c>
    </row>
    <row r="234" spans="2:2" x14ac:dyDescent="0.4">
      <c r="B234" s="45" t="s">
        <v>19</v>
      </c>
    </row>
    <row r="235" spans="2:2" x14ac:dyDescent="0.4">
      <c r="B235" s="45" t="s">
        <v>21</v>
      </c>
    </row>
    <row r="236" spans="2:2" x14ac:dyDescent="0.4">
      <c r="B236" s="45" t="s">
        <v>22</v>
      </c>
    </row>
    <row r="237" spans="2:2" x14ac:dyDescent="0.4">
      <c r="B237" s="45" t="s">
        <v>23</v>
      </c>
    </row>
    <row r="238" spans="2:2" x14ac:dyDescent="0.4">
      <c r="B238" s="46" t="s">
        <v>2802</v>
      </c>
    </row>
    <row r="239" spans="2:2" x14ac:dyDescent="0.4">
      <c r="B239" s="45" t="s">
        <v>24</v>
      </c>
    </row>
    <row r="240" spans="2:2" x14ac:dyDescent="0.4">
      <c r="B240" s="45" t="s">
        <v>2803</v>
      </c>
    </row>
    <row r="241" spans="1:2" x14ac:dyDescent="0.4">
      <c r="B241" s="45" t="s">
        <v>20</v>
      </c>
    </row>
    <row r="242" spans="1:2" ht="58.3" x14ac:dyDescent="0.4">
      <c r="B242" s="47" t="s">
        <v>2806</v>
      </c>
    </row>
    <row r="243" spans="1:2" ht="87.45" x14ac:dyDescent="0.4">
      <c r="B243" s="47" t="s">
        <v>2827</v>
      </c>
    </row>
    <row r="244" spans="1:2" x14ac:dyDescent="0.4">
      <c r="B244" s="45" t="s">
        <v>25</v>
      </c>
    </row>
    <row r="245" spans="1:2" x14ac:dyDescent="0.4">
      <c r="B245" s="46" t="s">
        <v>2804</v>
      </c>
    </row>
    <row r="246" spans="1:2" x14ac:dyDescent="0.4">
      <c r="B246" s="45" t="s">
        <v>26</v>
      </c>
    </row>
    <row r="247" spans="1:2" x14ac:dyDescent="0.4">
      <c r="B247" s="45" t="s">
        <v>30</v>
      </c>
    </row>
    <row r="248" spans="1:2" x14ac:dyDescent="0.4">
      <c r="A248" s="48"/>
      <c r="B248" s="49" t="s">
        <v>31</v>
      </c>
    </row>
    <row r="249" spans="1:2" x14ac:dyDescent="0.4">
      <c r="B249" s="9"/>
    </row>
    <row r="251" spans="1:2" x14ac:dyDescent="0.4">
      <c r="A251" s="52" t="s">
        <v>2520</v>
      </c>
      <c r="B251" s="52"/>
    </row>
    <row r="252" spans="1:2" x14ac:dyDescent="0.4">
      <c r="A252" s="38" t="s">
        <v>1168</v>
      </c>
      <c r="B252" s="38" t="s">
        <v>1166</v>
      </c>
    </row>
    <row r="253" spans="1:2" ht="43.75" x14ac:dyDescent="0.4">
      <c r="A253" s="31" t="s">
        <v>1220</v>
      </c>
      <c r="B253" s="32" t="s">
        <v>2860</v>
      </c>
    </row>
    <row r="254" spans="1:2" x14ac:dyDescent="0.4">
      <c r="A254" s="31" t="s">
        <v>2223</v>
      </c>
      <c r="B254" s="31" t="s">
        <v>2829</v>
      </c>
    </row>
    <row r="255" spans="1:2" x14ac:dyDescent="0.4">
      <c r="A255" s="31" t="s">
        <v>34</v>
      </c>
      <c r="B255" s="32" t="s">
        <v>2522</v>
      </c>
    </row>
    <row r="256" spans="1:2" ht="29.15" x14ac:dyDescent="0.4">
      <c r="A256" s="31" t="s">
        <v>35</v>
      </c>
      <c r="B256" s="32" t="s">
        <v>2541</v>
      </c>
    </row>
    <row r="257" spans="1:2" x14ac:dyDescent="0.4">
      <c r="A257" s="50" t="s">
        <v>307</v>
      </c>
      <c r="B257" s="32" t="s">
        <v>2531</v>
      </c>
    </row>
    <row r="258" spans="1:2" ht="87.45" x14ac:dyDescent="0.4">
      <c r="A258" s="32" t="s">
        <v>2861</v>
      </c>
      <c r="B258" s="32" t="s">
        <v>2862</v>
      </c>
    </row>
    <row r="259" spans="1:2" ht="29.15" x14ac:dyDescent="0.4">
      <c r="A259" s="31" t="s">
        <v>36</v>
      </c>
      <c r="B259" s="32" t="s">
        <v>2538</v>
      </c>
    </row>
    <row r="260" spans="1:2" ht="29.15" x14ac:dyDescent="0.4">
      <c r="A260" s="32" t="s">
        <v>2523</v>
      </c>
      <c r="B260" s="32" t="s">
        <v>2524</v>
      </c>
    </row>
    <row r="261" spans="1:2" ht="29.15" x14ac:dyDescent="0.4">
      <c r="A261" s="42" t="s">
        <v>7</v>
      </c>
      <c r="B261" s="37" t="s">
        <v>2513</v>
      </c>
    </row>
    <row r="262" spans="1:2" ht="29.15" x14ac:dyDescent="0.4">
      <c r="A262" s="44" t="s">
        <v>8</v>
      </c>
      <c r="B262" s="47" t="s">
        <v>2805</v>
      </c>
    </row>
    <row r="263" spans="1:2" x14ac:dyDescent="0.4">
      <c r="B263" s="45" t="s">
        <v>9</v>
      </c>
    </row>
    <row r="264" spans="1:2" x14ac:dyDescent="0.4">
      <c r="B264" s="45" t="s">
        <v>10</v>
      </c>
    </row>
    <row r="265" spans="1:2" x14ac:dyDescent="0.4">
      <c r="B265" s="45" t="s">
        <v>11</v>
      </c>
    </row>
    <row r="266" spans="1:2" x14ac:dyDescent="0.4">
      <c r="B266" s="45" t="s">
        <v>12</v>
      </c>
    </row>
    <row r="267" spans="1:2" x14ac:dyDescent="0.4">
      <c r="B267" s="45" t="s">
        <v>13</v>
      </c>
    </row>
    <row r="268" spans="1:2" x14ac:dyDescent="0.4">
      <c r="B268" s="45" t="s">
        <v>14</v>
      </c>
    </row>
    <row r="269" spans="1:2" x14ac:dyDescent="0.4">
      <c r="B269" s="45" t="s">
        <v>27</v>
      </c>
    </row>
    <row r="270" spans="1:2" x14ac:dyDescent="0.4">
      <c r="B270" s="45" t="s">
        <v>28</v>
      </c>
    </row>
    <row r="271" spans="1:2" x14ac:dyDescent="0.4">
      <c r="B271" s="45" t="s">
        <v>29</v>
      </c>
    </row>
    <row r="272" spans="1:2" x14ac:dyDescent="0.4">
      <c r="B272" s="45" t="s">
        <v>15</v>
      </c>
    </row>
    <row r="273" spans="2:2" x14ac:dyDescent="0.4">
      <c r="B273" s="45" t="s">
        <v>16</v>
      </c>
    </row>
    <row r="274" spans="2:2" x14ac:dyDescent="0.4">
      <c r="B274" s="45" t="s">
        <v>17</v>
      </c>
    </row>
    <row r="275" spans="2:2" x14ac:dyDescent="0.4">
      <c r="B275" s="45" t="s">
        <v>18</v>
      </c>
    </row>
    <row r="276" spans="2:2" x14ac:dyDescent="0.4">
      <c r="B276" s="45" t="s">
        <v>19</v>
      </c>
    </row>
    <row r="277" spans="2:2" x14ac:dyDescent="0.4">
      <c r="B277" s="45" t="s">
        <v>21</v>
      </c>
    </row>
    <row r="278" spans="2:2" x14ac:dyDescent="0.4">
      <c r="B278" s="45" t="s">
        <v>22</v>
      </c>
    </row>
    <row r="279" spans="2:2" x14ac:dyDescent="0.4">
      <c r="B279" s="45" t="s">
        <v>23</v>
      </c>
    </row>
    <row r="280" spans="2:2" x14ac:dyDescent="0.4">
      <c r="B280" s="46" t="s">
        <v>2802</v>
      </c>
    </row>
    <row r="281" spans="2:2" x14ac:dyDescent="0.4">
      <c r="B281" s="45" t="s">
        <v>24</v>
      </c>
    </row>
    <row r="282" spans="2:2" x14ac:dyDescent="0.4">
      <c r="B282" s="45" t="s">
        <v>2803</v>
      </c>
    </row>
    <row r="283" spans="2:2" x14ac:dyDescent="0.4">
      <c r="B283" s="45" t="s">
        <v>20</v>
      </c>
    </row>
    <row r="284" spans="2:2" ht="58.3" x14ac:dyDescent="0.4">
      <c r="B284" s="47" t="s">
        <v>2806</v>
      </c>
    </row>
    <row r="285" spans="2:2" ht="87.45" x14ac:dyDescent="0.4">
      <c r="B285" s="47" t="s">
        <v>2827</v>
      </c>
    </row>
    <row r="286" spans="2:2" x14ac:dyDescent="0.4">
      <c r="B286" s="45" t="s">
        <v>25</v>
      </c>
    </row>
    <row r="287" spans="2:2" x14ac:dyDescent="0.4">
      <c r="B287" s="46" t="s">
        <v>2804</v>
      </c>
    </row>
    <row r="288" spans="2:2" x14ac:dyDescent="0.4">
      <c r="B288" s="45" t="s">
        <v>26</v>
      </c>
    </row>
    <row r="289" spans="1:2" x14ac:dyDescent="0.4">
      <c r="B289" s="45" t="s">
        <v>30</v>
      </c>
    </row>
    <row r="290" spans="1:2" x14ac:dyDescent="0.4">
      <c r="A290" s="48"/>
      <c r="B290" s="49" t="s">
        <v>31</v>
      </c>
    </row>
    <row r="293" spans="1:2" x14ac:dyDescent="0.4">
      <c r="A293" s="52" t="s">
        <v>2526</v>
      </c>
      <c r="B293" s="52"/>
    </row>
    <row r="294" spans="1:2" x14ac:dyDescent="0.4">
      <c r="A294" s="38" t="s">
        <v>1168</v>
      </c>
      <c r="B294" s="38" t="s">
        <v>1166</v>
      </c>
    </row>
    <row r="295" spans="1:2" x14ac:dyDescent="0.4">
      <c r="A295" s="31" t="s">
        <v>333</v>
      </c>
      <c r="B295" s="31" t="s">
        <v>2527</v>
      </c>
    </row>
    <row r="296" spans="1:2" x14ac:dyDescent="0.4">
      <c r="A296" s="31" t="s">
        <v>1220</v>
      </c>
      <c r="B296" s="31" t="s">
        <v>1167</v>
      </c>
    </row>
    <row r="297" spans="1:2" x14ac:dyDescent="0.4">
      <c r="A297" s="31" t="s">
        <v>34</v>
      </c>
      <c r="B297" s="31" t="s">
        <v>2528</v>
      </c>
    </row>
    <row r="298" spans="1:2" x14ac:dyDescent="0.4">
      <c r="A298" s="31" t="s">
        <v>35</v>
      </c>
      <c r="B298" s="31" t="s">
        <v>2529</v>
      </c>
    </row>
    <row r="299" spans="1:2" x14ac:dyDescent="0.4">
      <c r="A299" s="31" t="s">
        <v>1239</v>
      </c>
      <c r="B299" s="31" t="s">
        <v>2530</v>
      </c>
    </row>
    <row r="300" spans="1:2" x14ac:dyDescent="0.4">
      <c r="A300" s="31" t="s">
        <v>1241</v>
      </c>
      <c r="B300" s="37" t="s">
        <v>2519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31AC6-5E35-4350-ACE3-0D5A5A18AA9E}">
  <dimension ref="A1:F23"/>
  <sheetViews>
    <sheetView workbookViewId="0"/>
  </sheetViews>
  <sheetFormatPr defaultRowHeight="14.6" x14ac:dyDescent="0.4"/>
  <cols>
    <col min="1" max="1" width="10.69140625" style="7" customWidth="1"/>
    <col min="2" max="2" width="141" style="6" customWidth="1"/>
    <col min="3" max="3" width="9.69140625" style="7" customWidth="1"/>
    <col min="4" max="4" width="21.07421875" style="7" customWidth="1"/>
    <col min="5" max="5" width="16.15234375" style="7" customWidth="1"/>
    <col min="6" max="6" width="30.07421875" style="7" customWidth="1"/>
    <col min="7" max="16384" width="9.23046875" style="7"/>
  </cols>
  <sheetData>
    <row r="1" spans="1:6" ht="29.15" x14ac:dyDescent="0.4">
      <c r="A1" s="287" t="s">
        <v>1220</v>
      </c>
      <c r="B1" s="287" t="s">
        <v>1238</v>
      </c>
      <c r="C1" s="287" t="s">
        <v>1220</v>
      </c>
      <c r="D1" s="288" t="s">
        <v>1221</v>
      </c>
      <c r="E1" s="288" t="s">
        <v>1243</v>
      </c>
      <c r="F1" s="287" t="s">
        <v>1222</v>
      </c>
    </row>
    <row r="2" spans="1:6" ht="29.15" x14ac:dyDescent="0.4">
      <c r="A2" s="7">
        <v>36</v>
      </c>
      <c r="B2" s="6" t="s">
        <v>279</v>
      </c>
      <c r="C2" s="7">
        <v>36</v>
      </c>
      <c r="D2" s="6" t="s">
        <v>1219</v>
      </c>
      <c r="E2" s="7">
        <v>1</v>
      </c>
      <c r="F2" s="6"/>
    </row>
    <row r="3" spans="1:6" ht="29.15" x14ac:dyDescent="0.4">
      <c r="A3" s="7">
        <v>37</v>
      </c>
      <c r="B3" s="6" t="s">
        <v>260</v>
      </c>
      <c r="C3" s="7">
        <v>37</v>
      </c>
      <c r="D3" s="6" t="s">
        <v>1219</v>
      </c>
      <c r="E3" s="7">
        <v>1</v>
      </c>
      <c r="F3" s="6"/>
    </row>
    <row r="4" spans="1:6" x14ac:dyDescent="0.4">
      <c r="A4" s="7">
        <v>38</v>
      </c>
      <c r="B4" s="6" t="s">
        <v>273</v>
      </c>
      <c r="C4" s="7">
        <v>38</v>
      </c>
      <c r="D4" s="6" t="s">
        <v>17</v>
      </c>
      <c r="E4" s="7">
        <v>1</v>
      </c>
      <c r="F4" s="6"/>
    </row>
    <row r="5" spans="1:6" ht="29.15" x14ac:dyDescent="0.4">
      <c r="A5" s="7">
        <v>39</v>
      </c>
      <c r="B5" s="6" t="s">
        <v>1218</v>
      </c>
      <c r="C5" s="7">
        <v>39</v>
      </c>
      <c r="D5" s="6" t="s">
        <v>17</v>
      </c>
      <c r="E5" s="7">
        <v>1</v>
      </c>
      <c r="F5" s="6"/>
    </row>
    <row r="6" spans="1:6" x14ac:dyDescent="0.4">
      <c r="A6" s="7">
        <v>40</v>
      </c>
      <c r="B6" s="6" t="s">
        <v>1217</v>
      </c>
      <c r="C6" s="7">
        <v>40</v>
      </c>
      <c r="D6" s="6" t="s">
        <v>17</v>
      </c>
      <c r="E6" s="7">
        <v>1</v>
      </c>
      <c r="F6" s="6"/>
    </row>
    <row r="7" spans="1:6" x14ac:dyDescent="0.4">
      <c r="A7" s="7">
        <v>41</v>
      </c>
      <c r="B7" s="6" t="s">
        <v>281</v>
      </c>
      <c r="C7" s="7">
        <v>41</v>
      </c>
      <c r="D7" s="6" t="s">
        <v>17</v>
      </c>
      <c r="E7" s="7">
        <v>1</v>
      </c>
      <c r="F7" s="6" t="s">
        <v>1216</v>
      </c>
    </row>
    <row r="8" spans="1:6" ht="29.15" x14ac:dyDescent="0.4">
      <c r="A8" s="7">
        <v>42</v>
      </c>
      <c r="B8" s="289" t="s">
        <v>294</v>
      </c>
      <c r="C8" s="7">
        <v>42</v>
      </c>
      <c r="D8" s="6" t="s">
        <v>17</v>
      </c>
      <c r="E8" s="7">
        <v>1</v>
      </c>
      <c r="F8" s="6"/>
    </row>
    <row r="9" spans="1:6" x14ac:dyDescent="0.4">
      <c r="A9" s="7">
        <v>43</v>
      </c>
      <c r="B9" s="6" t="s">
        <v>285</v>
      </c>
      <c r="C9" s="7">
        <v>43</v>
      </c>
      <c r="D9" s="6" t="s">
        <v>17</v>
      </c>
      <c r="E9" s="7">
        <v>1</v>
      </c>
      <c r="F9" s="6"/>
    </row>
    <row r="10" spans="1:6" x14ac:dyDescent="0.4">
      <c r="A10" s="7">
        <v>44</v>
      </c>
      <c r="B10" s="286" t="s">
        <v>1215</v>
      </c>
      <c r="C10" s="7">
        <v>44</v>
      </c>
      <c r="D10" s="6" t="s">
        <v>17</v>
      </c>
      <c r="E10" s="7">
        <v>1</v>
      </c>
      <c r="F10" s="6" t="s">
        <v>1214</v>
      </c>
    </row>
    <row r="11" spans="1:6" ht="29.15" x14ac:dyDescent="0.4">
      <c r="A11" s="7">
        <v>45</v>
      </c>
      <c r="B11" s="6" t="s">
        <v>287</v>
      </c>
      <c r="C11" s="7">
        <v>45</v>
      </c>
      <c r="D11" s="6" t="s">
        <v>17</v>
      </c>
      <c r="E11" s="7">
        <v>1</v>
      </c>
      <c r="F11" s="6" t="s">
        <v>1213</v>
      </c>
    </row>
    <row r="12" spans="1:6" ht="29.15" x14ac:dyDescent="0.4">
      <c r="A12" s="7">
        <v>46</v>
      </c>
      <c r="B12" s="6" t="s">
        <v>265</v>
      </c>
      <c r="C12" s="7">
        <v>46</v>
      </c>
      <c r="D12" s="6" t="s">
        <v>1209</v>
      </c>
      <c r="E12" s="7">
        <v>2</v>
      </c>
      <c r="F12" s="6"/>
    </row>
    <row r="13" spans="1:6" x14ac:dyDescent="0.4">
      <c r="A13" s="7">
        <v>47</v>
      </c>
      <c r="B13" s="6" t="s">
        <v>283</v>
      </c>
      <c r="C13" s="7">
        <v>47</v>
      </c>
      <c r="D13" s="6" t="s">
        <v>1209</v>
      </c>
      <c r="E13" s="7">
        <v>2</v>
      </c>
      <c r="F13" s="6"/>
    </row>
    <row r="14" spans="1:6" x14ac:dyDescent="0.4">
      <c r="A14" s="7">
        <v>48</v>
      </c>
      <c r="B14" s="6" t="s">
        <v>1212</v>
      </c>
      <c r="C14" s="7">
        <v>48</v>
      </c>
      <c r="D14" s="6" t="s">
        <v>1209</v>
      </c>
      <c r="E14" s="7">
        <v>2</v>
      </c>
      <c r="F14" s="6"/>
    </row>
    <row r="15" spans="1:6" ht="29.15" x14ac:dyDescent="0.4">
      <c r="A15" s="7">
        <v>49</v>
      </c>
      <c r="B15" s="6" t="s">
        <v>277</v>
      </c>
      <c r="C15" s="7">
        <v>49</v>
      </c>
      <c r="D15" s="6" t="s">
        <v>1209</v>
      </c>
      <c r="E15" s="7">
        <v>2</v>
      </c>
      <c r="F15" s="6" t="s">
        <v>1211</v>
      </c>
    </row>
    <row r="16" spans="1:6" ht="29.15" x14ac:dyDescent="0.4">
      <c r="A16" s="7">
        <v>50</v>
      </c>
      <c r="B16" s="6" t="s">
        <v>1210</v>
      </c>
      <c r="C16" s="7">
        <v>50</v>
      </c>
      <c r="D16" s="6" t="s">
        <v>1209</v>
      </c>
      <c r="E16" s="7">
        <v>2</v>
      </c>
      <c r="F16" s="6"/>
    </row>
    <row r="17" spans="1:6" ht="29.15" x14ac:dyDescent="0.4">
      <c r="A17" s="7">
        <v>51</v>
      </c>
      <c r="B17" s="6" t="s">
        <v>278</v>
      </c>
      <c r="C17" s="7">
        <v>51</v>
      </c>
      <c r="D17" s="6" t="s">
        <v>1205</v>
      </c>
      <c r="E17" s="7">
        <v>2</v>
      </c>
      <c r="F17" s="6" t="s">
        <v>1208</v>
      </c>
    </row>
    <row r="18" spans="1:6" ht="29.15" x14ac:dyDescent="0.4">
      <c r="A18" s="7">
        <v>52</v>
      </c>
      <c r="B18" s="6" t="s">
        <v>264</v>
      </c>
      <c r="C18" s="7">
        <v>52</v>
      </c>
      <c r="D18" s="6" t="s">
        <v>1205</v>
      </c>
      <c r="E18" s="7">
        <v>2</v>
      </c>
      <c r="F18" s="6"/>
    </row>
    <row r="19" spans="1:6" x14ac:dyDescent="0.4">
      <c r="A19" s="7">
        <v>53</v>
      </c>
      <c r="B19" s="6" t="s">
        <v>1207</v>
      </c>
      <c r="C19" s="7">
        <v>53</v>
      </c>
      <c r="D19" s="6" t="s">
        <v>1205</v>
      </c>
      <c r="E19" s="7">
        <v>2</v>
      </c>
      <c r="F19" s="6"/>
    </row>
    <row r="20" spans="1:6" ht="28.85" customHeight="1" x14ac:dyDescent="0.4">
      <c r="A20" s="7">
        <v>54</v>
      </c>
      <c r="B20" s="6" t="s">
        <v>1206</v>
      </c>
      <c r="C20" s="7">
        <v>54</v>
      </c>
      <c r="D20" s="6" t="s">
        <v>1205</v>
      </c>
      <c r="E20" s="7">
        <v>2</v>
      </c>
      <c r="F20" s="6" t="s">
        <v>1204</v>
      </c>
    </row>
    <row r="21" spans="1:6" ht="43.75" x14ac:dyDescent="0.4">
      <c r="A21" s="7">
        <v>55</v>
      </c>
      <c r="B21" s="6" t="s">
        <v>1203</v>
      </c>
      <c r="C21" s="7">
        <v>55</v>
      </c>
      <c r="D21" s="6" t="s">
        <v>391</v>
      </c>
      <c r="E21" s="7">
        <v>2</v>
      </c>
      <c r="F21" s="6"/>
    </row>
    <row r="22" spans="1:6" x14ac:dyDescent="0.4">
      <c r="A22" s="7">
        <v>56</v>
      </c>
      <c r="B22" s="6" t="s">
        <v>270</v>
      </c>
      <c r="C22" s="7">
        <v>56</v>
      </c>
      <c r="D22" s="6" t="s">
        <v>391</v>
      </c>
      <c r="E22" s="7">
        <v>2</v>
      </c>
      <c r="F22" s="6"/>
    </row>
    <row r="23" spans="1:6" ht="29.15" x14ac:dyDescent="0.4">
      <c r="A23" s="7">
        <v>57</v>
      </c>
      <c r="B23" s="6" t="s">
        <v>289</v>
      </c>
      <c r="C23" s="7">
        <v>57</v>
      </c>
      <c r="D23" s="6" t="s">
        <v>391</v>
      </c>
      <c r="E23" s="7">
        <v>2</v>
      </c>
      <c r="F23" s="6"/>
    </row>
  </sheetData>
  <autoFilter ref="A1:F23" xr:uid="{52631AC6-5E35-4350-ACE3-0D5A5A18AA9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CC6BE-9061-4760-9725-3084A5B71173}">
  <dimension ref="A1:E13"/>
  <sheetViews>
    <sheetView workbookViewId="0"/>
  </sheetViews>
  <sheetFormatPr defaultRowHeight="14.6" x14ac:dyDescent="0.4"/>
  <cols>
    <col min="1" max="1" width="98.765625" style="14" customWidth="1"/>
    <col min="2" max="2" width="14.23046875" style="13" customWidth="1"/>
    <col min="3" max="3" width="10.07421875" style="13" customWidth="1"/>
    <col min="4" max="4" width="46.3046875" style="14" customWidth="1"/>
    <col min="5" max="5" width="10.765625" style="13" customWidth="1"/>
    <col min="6" max="16384" width="9.23046875" style="13"/>
  </cols>
  <sheetData>
    <row r="1" spans="1:5" s="17" customFormat="1" ht="29.15" x14ac:dyDescent="0.4">
      <c r="A1" s="187" t="s">
        <v>34</v>
      </c>
      <c r="B1" s="187" t="s">
        <v>1195</v>
      </c>
      <c r="C1" s="181" t="s">
        <v>1196</v>
      </c>
      <c r="D1" s="187" t="s">
        <v>35</v>
      </c>
      <c r="E1" s="187" t="s">
        <v>1220</v>
      </c>
    </row>
    <row r="2" spans="1:5" ht="29.15" x14ac:dyDescent="0.4">
      <c r="A2" s="182" t="s">
        <v>309</v>
      </c>
      <c r="B2" s="173">
        <v>3</v>
      </c>
      <c r="C2" s="173" t="s">
        <v>925</v>
      </c>
      <c r="D2" s="182"/>
      <c r="E2" s="173">
        <v>58</v>
      </c>
    </row>
    <row r="3" spans="1:5" ht="29.15" x14ac:dyDescent="0.4">
      <c r="A3" s="182" t="s">
        <v>1197</v>
      </c>
      <c r="B3" s="173">
        <v>3</v>
      </c>
      <c r="C3" s="173" t="s">
        <v>925</v>
      </c>
      <c r="D3" s="182" t="s">
        <v>1198</v>
      </c>
      <c r="E3" s="173">
        <v>59</v>
      </c>
    </row>
    <row r="4" spans="1:5" ht="29.15" x14ac:dyDescent="0.4">
      <c r="A4" s="182" t="s">
        <v>1199</v>
      </c>
      <c r="B4" s="173">
        <v>2</v>
      </c>
      <c r="C4" s="173" t="s">
        <v>925</v>
      </c>
      <c r="D4" s="182"/>
      <c r="E4" s="173">
        <v>60</v>
      </c>
    </row>
    <row r="5" spans="1:5" x14ac:dyDescent="0.4">
      <c r="A5" s="182" t="s">
        <v>315</v>
      </c>
      <c r="B5" s="173">
        <v>1</v>
      </c>
      <c r="C5" s="173" t="s">
        <v>925</v>
      </c>
      <c r="D5" s="182"/>
      <c r="E5" s="173">
        <v>61</v>
      </c>
    </row>
    <row r="6" spans="1:5" x14ac:dyDescent="0.4">
      <c r="A6" s="182" t="s">
        <v>318</v>
      </c>
      <c r="B6" s="173">
        <v>1</v>
      </c>
      <c r="C6" s="173" t="s">
        <v>925</v>
      </c>
      <c r="D6" s="182"/>
      <c r="E6" s="173">
        <v>62</v>
      </c>
    </row>
    <row r="7" spans="1:5" ht="16.3" x14ac:dyDescent="0.4">
      <c r="A7" s="182" t="s">
        <v>320</v>
      </c>
      <c r="B7" s="173">
        <v>0</v>
      </c>
      <c r="C7" s="173" t="s">
        <v>1200</v>
      </c>
      <c r="D7" s="182"/>
      <c r="E7" s="173">
        <v>91</v>
      </c>
    </row>
    <row r="8" spans="1:5" x14ac:dyDescent="0.4">
      <c r="A8" s="182" t="s">
        <v>1201</v>
      </c>
      <c r="B8" s="173">
        <v>0</v>
      </c>
      <c r="C8" s="173" t="s">
        <v>1200</v>
      </c>
      <c r="D8" s="182"/>
      <c r="E8" s="173" t="s">
        <v>54</v>
      </c>
    </row>
    <row r="9" spans="1:5" x14ac:dyDescent="0.4">
      <c r="A9" s="182" t="s">
        <v>1202</v>
      </c>
      <c r="B9" s="173">
        <v>0</v>
      </c>
      <c r="C9" s="173" t="s">
        <v>1200</v>
      </c>
      <c r="D9" s="182"/>
      <c r="E9" s="173" t="s">
        <v>54</v>
      </c>
    </row>
    <row r="10" spans="1:5" ht="16.3" x14ac:dyDescent="0.4">
      <c r="A10" s="182" t="s">
        <v>321</v>
      </c>
      <c r="B10" s="173">
        <v>0</v>
      </c>
      <c r="C10" s="173" t="s">
        <v>1200</v>
      </c>
      <c r="D10" s="182"/>
      <c r="E10" s="173">
        <v>92</v>
      </c>
    </row>
    <row r="13" spans="1:5" x14ac:dyDescent="0.4">
      <c r="E13" s="19"/>
    </row>
  </sheetData>
  <autoFilter ref="A1:E11" xr:uid="{062CC6BE-9061-4760-9725-3084A5B71173}"/>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7891E-F4F6-42C0-B71F-B5BFFB94E4B3}">
  <dimension ref="A1:L72"/>
  <sheetViews>
    <sheetView zoomScaleNormal="100" workbookViewId="0"/>
  </sheetViews>
  <sheetFormatPr defaultRowHeight="14.6" x14ac:dyDescent="0.4"/>
  <cols>
    <col min="1" max="1" width="8.07421875" style="9" customWidth="1"/>
    <col min="2" max="2" width="9.23046875" style="9"/>
    <col min="3" max="3" width="9.61328125" style="9" customWidth="1"/>
    <col min="4" max="4" width="11" style="9" customWidth="1"/>
    <col min="5" max="5" width="45.3046875" style="9" customWidth="1"/>
    <col min="6" max="6" width="70.3046875" style="9" customWidth="1"/>
    <col min="7" max="7" width="16.3046875" style="9" customWidth="1"/>
    <col min="8" max="8" width="11.84375" style="9" customWidth="1"/>
    <col min="9" max="9" width="18.07421875" style="9" bestFit="1" customWidth="1"/>
    <col min="10" max="10" width="21.3046875" style="9" bestFit="1" customWidth="1"/>
    <col min="11" max="11" width="27.84375" style="9" customWidth="1"/>
    <col min="12" max="12" width="18.3046875" style="9" customWidth="1"/>
    <col min="13" max="16384" width="9.23046875" style="9"/>
  </cols>
  <sheetData>
    <row r="1" spans="1:12" ht="29.15" x14ac:dyDescent="0.4">
      <c r="A1" s="183" t="s">
        <v>32</v>
      </c>
      <c r="B1" s="297" t="s">
        <v>33</v>
      </c>
      <c r="C1" s="183" t="s">
        <v>1220</v>
      </c>
      <c r="D1" s="183" t="s">
        <v>2223</v>
      </c>
      <c r="E1" s="298" t="s">
        <v>34</v>
      </c>
      <c r="F1" s="298" t="s">
        <v>35</v>
      </c>
      <c r="G1" s="183" t="s">
        <v>1240</v>
      </c>
      <c r="H1" s="298" t="s">
        <v>36</v>
      </c>
      <c r="I1" s="298" t="s">
        <v>37</v>
      </c>
      <c r="J1" s="298" t="s">
        <v>1241</v>
      </c>
      <c r="K1" s="298" t="s">
        <v>7</v>
      </c>
      <c r="L1" s="298" t="s">
        <v>8</v>
      </c>
    </row>
    <row r="2" spans="1:12" ht="116.6" x14ac:dyDescent="0.4">
      <c r="A2" s="24" t="s">
        <v>38</v>
      </c>
      <c r="B2" s="299" t="s">
        <v>39</v>
      </c>
      <c r="C2" s="299">
        <v>4</v>
      </c>
      <c r="D2" s="299" t="s">
        <v>2263</v>
      </c>
      <c r="E2" s="300" t="s">
        <v>40</v>
      </c>
      <c r="F2" s="24" t="s">
        <v>41</v>
      </c>
      <c r="G2" s="153">
        <v>16</v>
      </c>
      <c r="H2" s="153" t="s">
        <v>42</v>
      </c>
      <c r="I2" s="24" t="s">
        <v>43</v>
      </c>
      <c r="J2" s="24" t="s">
        <v>44</v>
      </c>
      <c r="K2" s="24" t="s">
        <v>2735</v>
      </c>
      <c r="L2" s="24" t="s">
        <v>45</v>
      </c>
    </row>
    <row r="3" spans="1:12" ht="189.45" x14ac:dyDescent="0.4">
      <c r="A3" s="24" t="s">
        <v>46</v>
      </c>
      <c r="B3" s="299" t="s">
        <v>47</v>
      </c>
      <c r="C3" s="299">
        <v>7</v>
      </c>
      <c r="D3" s="299" t="s">
        <v>2264</v>
      </c>
      <c r="E3" s="300" t="s">
        <v>48</v>
      </c>
      <c r="F3" s="24" t="s">
        <v>2364</v>
      </c>
      <c r="G3" s="153">
        <v>10</v>
      </c>
      <c r="H3" s="153" t="s">
        <v>42</v>
      </c>
      <c r="I3" s="24" t="s">
        <v>43</v>
      </c>
      <c r="J3" s="24" t="s">
        <v>49</v>
      </c>
      <c r="K3" s="24" t="s">
        <v>2735</v>
      </c>
      <c r="L3" s="24" t="s">
        <v>23</v>
      </c>
    </row>
    <row r="4" spans="1:12" ht="116.6" x14ac:dyDescent="0.4">
      <c r="A4" s="153">
        <v>145</v>
      </c>
      <c r="B4" s="299" t="s">
        <v>50</v>
      </c>
      <c r="C4" s="299">
        <v>14</v>
      </c>
      <c r="D4" s="299" t="s">
        <v>2265</v>
      </c>
      <c r="E4" s="300" t="s">
        <v>51</v>
      </c>
      <c r="F4" s="24" t="s">
        <v>2365</v>
      </c>
      <c r="G4" s="153">
        <v>10</v>
      </c>
      <c r="H4" s="153" t="s">
        <v>42</v>
      </c>
      <c r="I4" s="24" t="s">
        <v>43</v>
      </c>
      <c r="J4" s="24" t="s">
        <v>52</v>
      </c>
      <c r="K4" s="24" t="s">
        <v>2735</v>
      </c>
      <c r="L4" s="24" t="s">
        <v>2739</v>
      </c>
    </row>
    <row r="5" spans="1:12" ht="102" x14ac:dyDescent="0.4">
      <c r="A5" s="153" t="s">
        <v>54</v>
      </c>
      <c r="B5" s="153" t="s">
        <v>54</v>
      </c>
      <c r="C5" s="153">
        <v>30</v>
      </c>
      <c r="D5" s="153" t="s">
        <v>2256</v>
      </c>
      <c r="E5" s="24" t="s">
        <v>2852</v>
      </c>
      <c r="F5" s="24" t="s">
        <v>2366</v>
      </c>
      <c r="G5" s="153">
        <v>9</v>
      </c>
      <c r="H5" s="153" t="s">
        <v>42</v>
      </c>
      <c r="I5" s="24" t="s">
        <v>43</v>
      </c>
      <c r="J5" s="153" t="s">
        <v>55</v>
      </c>
      <c r="K5" s="24" t="s">
        <v>56</v>
      </c>
      <c r="L5" s="24" t="s">
        <v>2740</v>
      </c>
    </row>
    <row r="6" spans="1:12" ht="174.9" x14ac:dyDescent="0.4">
      <c r="A6" s="24" t="s">
        <v>57</v>
      </c>
      <c r="B6" s="299" t="s">
        <v>58</v>
      </c>
      <c r="C6" s="299">
        <v>13</v>
      </c>
      <c r="D6" s="299" t="s">
        <v>2266</v>
      </c>
      <c r="E6" s="300" t="s">
        <v>2704</v>
      </c>
      <c r="F6" s="24" t="s">
        <v>2367</v>
      </c>
      <c r="G6" s="153">
        <v>8</v>
      </c>
      <c r="H6" s="153" t="s">
        <v>42</v>
      </c>
      <c r="I6" s="24" t="s">
        <v>43</v>
      </c>
      <c r="J6" s="24" t="s">
        <v>2705</v>
      </c>
      <c r="K6" s="24" t="s">
        <v>2735</v>
      </c>
      <c r="L6" s="24" t="s">
        <v>22</v>
      </c>
    </row>
    <row r="7" spans="1:12" ht="102" x14ac:dyDescent="0.4">
      <c r="A7" s="153" t="s">
        <v>54</v>
      </c>
      <c r="B7" s="299" t="s">
        <v>54</v>
      </c>
      <c r="C7" s="299">
        <v>29</v>
      </c>
      <c r="D7" s="299" t="s">
        <v>2257</v>
      </c>
      <c r="E7" s="24" t="s">
        <v>2853</v>
      </c>
      <c r="F7" s="24" t="s">
        <v>2536</v>
      </c>
      <c r="G7" s="153">
        <v>8</v>
      </c>
      <c r="H7" s="153" t="s">
        <v>42</v>
      </c>
      <c r="I7" s="24" t="s">
        <v>43</v>
      </c>
      <c r="J7" s="153" t="s">
        <v>55</v>
      </c>
      <c r="K7" s="24" t="s">
        <v>2735</v>
      </c>
      <c r="L7" s="24" t="s">
        <v>59</v>
      </c>
    </row>
    <row r="8" spans="1:12" ht="87.45" x14ac:dyDescent="0.4">
      <c r="A8" s="153">
        <v>607</v>
      </c>
      <c r="B8" s="299" t="s">
        <v>60</v>
      </c>
      <c r="C8" s="299" t="s">
        <v>54</v>
      </c>
      <c r="D8" s="299" t="s">
        <v>2267</v>
      </c>
      <c r="E8" s="24" t="s">
        <v>61</v>
      </c>
      <c r="F8" s="24" t="s">
        <v>62</v>
      </c>
      <c r="G8" s="153" t="s">
        <v>54</v>
      </c>
      <c r="H8" s="153" t="s">
        <v>42</v>
      </c>
      <c r="I8" s="24" t="s">
        <v>63</v>
      </c>
      <c r="J8" s="24" t="s">
        <v>64</v>
      </c>
      <c r="K8" s="24" t="s">
        <v>56</v>
      </c>
      <c r="L8" s="24" t="s">
        <v>2771</v>
      </c>
    </row>
    <row r="9" spans="1:12" ht="160.30000000000001" x14ac:dyDescent="0.4">
      <c r="A9" s="153">
        <v>621</v>
      </c>
      <c r="B9" s="299" t="s">
        <v>65</v>
      </c>
      <c r="C9" s="299">
        <v>10</v>
      </c>
      <c r="D9" s="299" t="s">
        <v>2268</v>
      </c>
      <c r="E9" s="300" t="s">
        <v>66</v>
      </c>
      <c r="F9" s="24" t="s">
        <v>67</v>
      </c>
      <c r="G9" s="153">
        <v>7</v>
      </c>
      <c r="H9" s="153" t="s">
        <v>68</v>
      </c>
      <c r="I9" s="24" t="s">
        <v>43</v>
      </c>
      <c r="J9" s="24" t="s">
        <v>64</v>
      </c>
      <c r="K9" s="24" t="s">
        <v>2735</v>
      </c>
      <c r="L9" s="24" t="s">
        <v>188</v>
      </c>
    </row>
    <row r="10" spans="1:12" ht="262.3" x14ac:dyDescent="0.4">
      <c r="A10" s="24" t="s">
        <v>69</v>
      </c>
      <c r="B10" s="299" t="s">
        <v>70</v>
      </c>
      <c r="C10" s="299" t="s">
        <v>71</v>
      </c>
      <c r="D10" s="299" t="s">
        <v>2269</v>
      </c>
      <c r="E10" s="300" t="s">
        <v>72</v>
      </c>
      <c r="F10" s="24" t="s">
        <v>2368</v>
      </c>
      <c r="G10" s="153">
        <v>6.5</v>
      </c>
      <c r="H10" s="153" t="s">
        <v>68</v>
      </c>
      <c r="I10" s="24" t="s">
        <v>43</v>
      </c>
      <c r="J10" s="24" t="s">
        <v>2706</v>
      </c>
      <c r="K10" s="24" t="s">
        <v>2735</v>
      </c>
      <c r="L10" s="24" t="s">
        <v>2741</v>
      </c>
    </row>
    <row r="11" spans="1:12" ht="204" x14ac:dyDescent="0.4">
      <c r="A11" s="24" t="s">
        <v>73</v>
      </c>
      <c r="B11" s="299" t="s">
        <v>74</v>
      </c>
      <c r="C11" s="299" t="s">
        <v>75</v>
      </c>
      <c r="D11" s="299" t="s">
        <v>2270</v>
      </c>
      <c r="E11" s="300" t="s">
        <v>76</v>
      </c>
      <c r="F11" s="24" t="s">
        <v>2369</v>
      </c>
      <c r="G11" s="153">
        <v>6.5</v>
      </c>
      <c r="H11" s="153" t="s">
        <v>68</v>
      </c>
      <c r="I11" s="24" t="s">
        <v>43</v>
      </c>
      <c r="J11" s="24" t="s">
        <v>77</v>
      </c>
      <c r="K11" s="24" t="s">
        <v>2735</v>
      </c>
      <c r="L11" s="24" t="s">
        <v>2743</v>
      </c>
    </row>
    <row r="12" spans="1:12" ht="102" x14ac:dyDescent="0.4">
      <c r="A12" s="153" t="s">
        <v>54</v>
      </c>
      <c r="B12" s="299" t="s">
        <v>54</v>
      </c>
      <c r="C12" s="153">
        <v>33</v>
      </c>
      <c r="D12" s="153" t="s">
        <v>2258</v>
      </c>
      <c r="E12" s="24" t="s">
        <v>2854</v>
      </c>
      <c r="F12" s="24" t="s">
        <v>78</v>
      </c>
      <c r="G12" s="153">
        <v>6</v>
      </c>
      <c r="H12" s="153" t="s">
        <v>68</v>
      </c>
      <c r="I12" s="24" t="s">
        <v>43</v>
      </c>
      <c r="J12" s="153" t="s">
        <v>79</v>
      </c>
      <c r="K12" s="24" t="s">
        <v>56</v>
      </c>
      <c r="L12" s="24" t="s">
        <v>2742</v>
      </c>
    </row>
    <row r="13" spans="1:12" ht="131.15" x14ac:dyDescent="0.4">
      <c r="A13" s="153">
        <v>231</v>
      </c>
      <c r="B13" s="299" t="s">
        <v>80</v>
      </c>
      <c r="C13" s="299">
        <v>26</v>
      </c>
      <c r="D13" s="299" t="s">
        <v>2271</v>
      </c>
      <c r="E13" s="300" t="s">
        <v>81</v>
      </c>
      <c r="F13" s="24" t="s">
        <v>82</v>
      </c>
      <c r="G13" s="153">
        <v>6</v>
      </c>
      <c r="H13" s="153" t="s">
        <v>68</v>
      </c>
      <c r="I13" s="24" t="s">
        <v>43</v>
      </c>
      <c r="J13" s="24" t="s">
        <v>83</v>
      </c>
      <c r="K13" s="24" t="s">
        <v>56</v>
      </c>
      <c r="L13" s="24" t="s">
        <v>2772</v>
      </c>
    </row>
    <row r="14" spans="1:12" ht="131.15" x14ac:dyDescent="0.4">
      <c r="A14" s="153" t="s">
        <v>54</v>
      </c>
      <c r="B14" s="299" t="s">
        <v>54</v>
      </c>
      <c r="C14" s="299">
        <v>32</v>
      </c>
      <c r="D14" s="299" t="s">
        <v>2259</v>
      </c>
      <c r="E14" s="24" t="s">
        <v>2855</v>
      </c>
      <c r="F14" s="24" t="s">
        <v>2734</v>
      </c>
      <c r="G14" s="153">
        <v>6</v>
      </c>
      <c r="H14" s="153" t="s">
        <v>68</v>
      </c>
      <c r="I14" s="24" t="s">
        <v>43</v>
      </c>
      <c r="J14" s="153" t="s">
        <v>55</v>
      </c>
      <c r="K14" s="24" t="s">
        <v>56</v>
      </c>
      <c r="L14" s="24" t="s">
        <v>2773</v>
      </c>
    </row>
    <row r="15" spans="1:12" ht="58.3" x14ac:dyDescent="0.4">
      <c r="A15" s="153">
        <v>229</v>
      </c>
      <c r="B15" s="299" t="s">
        <v>84</v>
      </c>
      <c r="C15" s="299">
        <v>5</v>
      </c>
      <c r="D15" s="299" t="s">
        <v>2272</v>
      </c>
      <c r="E15" s="300" t="s">
        <v>85</v>
      </c>
      <c r="F15" s="24" t="s">
        <v>86</v>
      </c>
      <c r="G15" s="153">
        <v>5</v>
      </c>
      <c r="H15" s="153" t="s">
        <v>87</v>
      </c>
      <c r="I15" s="24" t="s">
        <v>43</v>
      </c>
      <c r="J15" s="24" t="s">
        <v>83</v>
      </c>
      <c r="K15" s="24" t="s">
        <v>2735</v>
      </c>
      <c r="L15" s="24" t="s">
        <v>88</v>
      </c>
    </row>
    <row r="16" spans="1:12" ht="116.6" x14ac:dyDescent="0.4">
      <c r="A16" s="153" t="s">
        <v>89</v>
      </c>
      <c r="B16" s="299" t="s">
        <v>90</v>
      </c>
      <c r="C16" s="299" t="s">
        <v>91</v>
      </c>
      <c r="D16" s="299" t="s">
        <v>2273</v>
      </c>
      <c r="E16" s="300" t="s">
        <v>92</v>
      </c>
      <c r="F16" s="24" t="s">
        <v>93</v>
      </c>
      <c r="G16" s="153">
        <v>5</v>
      </c>
      <c r="H16" s="153" t="s">
        <v>87</v>
      </c>
      <c r="I16" s="24" t="s">
        <v>43</v>
      </c>
      <c r="J16" s="24" t="s">
        <v>2707</v>
      </c>
      <c r="K16" s="24" t="s">
        <v>56</v>
      </c>
      <c r="L16" s="24" t="s">
        <v>2780</v>
      </c>
    </row>
    <row r="17" spans="1:12" ht="87.45" x14ac:dyDescent="0.4">
      <c r="A17" s="153">
        <v>624</v>
      </c>
      <c r="B17" s="299" t="s">
        <v>94</v>
      </c>
      <c r="C17" s="299">
        <v>27</v>
      </c>
      <c r="D17" s="299" t="s">
        <v>2274</v>
      </c>
      <c r="E17" s="300" t="s">
        <v>95</v>
      </c>
      <c r="F17" s="24" t="s">
        <v>96</v>
      </c>
      <c r="G17" s="153">
        <v>5</v>
      </c>
      <c r="H17" s="153" t="s">
        <v>87</v>
      </c>
      <c r="I17" s="24" t="s">
        <v>43</v>
      </c>
      <c r="J17" s="24" t="s">
        <v>64</v>
      </c>
      <c r="K17" s="24" t="s">
        <v>2736</v>
      </c>
      <c r="L17" s="24" t="s">
        <v>2781</v>
      </c>
    </row>
    <row r="18" spans="1:12" ht="58.3" x14ac:dyDescent="0.4">
      <c r="A18" s="153" t="s">
        <v>54</v>
      </c>
      <c r="B18" s="299" t="s">
        <v>54</v>
      </c>
      <c r="C18" s="153" t="s">
        <v>97</v>
      </c>
      <c r="D18" s="153" t="s">
        <v>2275</v>
      </c>
      <c r="E18" s="24" t="s">
        <v>98</v>
      </c>
      <c r="F18" s="24"/>
      <c r="G18" s="153">
        <v>5</v>
      </c>
      <c r="H18" s="153" t="s">
        <v>87</v>
      </c>
      <c r="I18" s="24" t="s">
        <v>43</v>
      </c>
      <c r="J18" s="24" t="s">
        <v>43</v>
      </c>
      <c r="K18" s="24" t="s">
        <v>2737</v>
      </c>
      <c r="L18" s="24" t="s">
        <v>23</v>
      </c>
    </row>
    <row r="19" spans="1:12" ht="45" customHeight="1" x14ac:dyDescent="0.4">
      <c r="A19" s="153">
        <v>236</v>
      </c>
      <c r="B19" s="299" t="s">
        <v>99</v>
      </c>
      <c r="C19" s="299">
        <v>2</v>
      </c>
      <c r="D19" s="299" t="s">
        <v>2276</v>
      </c>
      <c r="E19" s="300" t="s">
        <v>100</v>
      </c>
      <c r="F19" s="24" t="s">
        <v>101</v>
      </c>
      <c r="G19" s="153">
        <v>4</v>
      </c>
      <c r="H19" s="153" t="s">
        <v>87</v>
      </c>
      <c r="I19" s="24" t="s">
        <v>43</v>
      </c>
      <c r="J19" s="24" t="s">
        <v>83</v>
      </c>
      <c r="K19" s="24" t="s">
        <v>2735</v>
      </c>
      <c r="L19" s="24" t="s">
        <v>23</v>
      </c>
    </row>
    <row r="20" spans="1:12" ht="160.30000000000001" x14ac:dyDescent="0.4">
      <c r="A20" s="153" t="s">
        <v>89</v>
      </c>
      <c r="B20" s="299" t="s">
        <v>90</v>
      </c>
      <c r="C20" s="299" t="s">
        <v>102</v>
      </c>
      <c r="D20" s="299" t="s">
        <v>2277</v>
      </c>
      <c r="E20" s="300" t="s">
        <v>103</v>
      </c>
      <c r="F20" s="24" t="s">
        <v>104</v>
      </c>
      <c r="G20" s="153">
        <v>4</v>
      </c>
      <c r="H20" s="153" t="s">
        <v>87</v>
      </c>
      <c r="I20" s="24" t="s">
        <v>43</v>
      </c>
      <c r="J20" s="24" t="s">
        <v>2707</v>
      </c>
      <c r="K20" s="24" t="s">
        <v>56</v>
      </c>
      <c r="L20" s="24" t="s">
        <v>2744</v>
      </c>
    </row>
    <row r="21" spans="1:12" ht="102" x14ac:dyDescent="0.4">
      <c r="A21" s="153">
        <v>613</v>
      </c>
      <c r="B21" s="299" t="s">
        <v>105</v>
      </c>
      <c r="C21" s="299">
        <v>23</v>
      </c>
      <c r="D21" s="299" t="s">
        <v>2278</v>
      </c>
      <c r="E21" s="300" t="s">
        <v>106</v>
      </c>
      <c r="F21" s="24" t="s">
        <v>2370</v>
      </c>
      <c r="G21" s="153">
        <v>4</v>
      </c>
      <c r="H21" s="153" t="s">
        <v>87</v>
      </c>
      <c r="I21" s="24" t="s">
        <v>43</v>
      </c>
      <c r="J21" s="24" t="s">
        <v>64</v>
      </c>
      <c r="K21" s="24" t="s">
        <v>2735</v>
      </c>
      <c r="L21" s="24" t="s">
        <v>2745</v>
      </c>
    </row>
    <row r="22" spans="1:12" ht="72.900000000000006" x14ac:dyDescent="0.4">
      <c r="A22" s="153">
        <v>237</v>
      </c>
      <c r="B22" s="299" t="s">
        <v>107</v>
      </c>
      <c r="C22" s="299">
        <v>3</v>
      </c>
      <c r="D22" s="299" t="s">
        <v>2279</v>
      </c>
      <c r="E22" s="300" t="s">
        <v>2249</v>
      </c>
      <c r="F22" s="24" t="s">
        <v>108</v>
      </c>
      <c r="G22" s="153">
        <v>3</v>
      </c>
      <c r="H22" s="153" t="s">
        <v>87</v>
      </c>
      <c r="I22" s="24" t="s">
        <v>43</v>
      </c>
      <c r="J22" s="24" t="s">
        <v>83</v>
      </c>
      <c r="K22" s="24" t="s">
        <v>2735</v>
      </c>
      <c r="L22" s="24" t="s">
        <v>2746</v>
      </c>
    </row>
    <row r="23" spans="1:12" ht="72.900000000000006" x14ac:dyDescent="0.4">
      <c r="A23" s="153" t="s">
        <v>54</v>
      </c>
      <c r="B23" s="299" t="s">
        <v>54</v>
      </c>
      <c r="C23" s="299">
        <v>34</v>
      </c>
      <c r="D23" s="299" t="s">
        <v>2260</v>
      </c>
      <c r="E23" s="24" t="s">
        <v>2856</v>
      </c>
      <c r="F23" s="24" t="s">
        <v>109</v>
      </c>
      <c r="G23" s="153">
        <v>3</v>
      </c>
      <c r="H23" s="153" t="s">
        <v>87</v>
      </c>
      <c r="I23" s="24" t="s">
        <v>43</v>
      </c>
      <c r="J23" s="153" t="s">
        <v>79</v>
      </c>
      <c r="K23" s="24" t="s">
        <v>110</v>
      </c>
      <c r="L23" s="24" t="s">
        <v>2747</v>
      </c>
    </row>
    <row r="24" spans="1:12" ht="72.900000000000006" x14ac:dyDescent="0.4">
      <c r="A24" s="153">
        <v>243</v>
      </c>
      <c r="B24" s="299" t="s">
        <v>112</v>
      </c>
      <c r="C24" s="299">
        <v>25</v>
      </c>
      <c r="D24" s="299" t="s">
        <v>2280</v>
      </c>
      <c r="E24" s="300" t="s">
        <v>113</v>
      </c>
      <c r="F24" s="24" t="s">
        <v>114</v>
      </c>
      <c r="G24" s="153">
        <v>3</v>
      </c>
      <c r="H24" s="153" t="s">
        <v>87</v>
      </c>
      <c r="I24" s="24" t="s">
        <v>43</v>
      </c>
      <c r="J24" s="24" t="s">
        <v>83</v>
      </c>
      <c r="K24" s="24" t="s">
        <v>56</v>
      </c>
      <c r="L24" s="24" t="s">
        <v>2742</v>
      </c>
    </row>
    <row r="25" spans="1:12" ht="72.900000000000006" x14ac:dyDescent="0.4">
      <c r="A25" s="153">
        <v>227</v>
      </c>
      <c r="B25" s="153" t="s">
        <v>115</v>
      </c>
      <c r="C25" s="299" t="s">
        <v>54</v>
      </c>
      <c r="D25" s="299" t="s">
        <v>2281</v>
      </c>
      <c r="E25" s="24" t="s">
        <v>116</v>
      </c>
      <c r="F25" s="24" t="s">
        <v>2371</v>
      </c>
      <c r="G25" s="153" t="s">
        <v>54</v>
      </c>
      <c r="H25" s="153" t="s">
        <v>87</v>
      </c>
      <c r="I25" s="24" t="s">
        <v>63</v>
      </c>
      <c r="J25" s="24" t="s">
        <v>83</v>
      </c>
      <c r="K25" s="24" t="s">
        <v>118</v>
      </c>
      <c r="L25" s="24" t="s">
        <v>2774</v>
      </c>
    </row>
    <row r="26" spans="1:12" ht="116.6" x14ac:dyDescent="0.4">
      <c r="A26" s="153">
        <v>142</v>
      </c>
      <c r="B26" s="153" t="s">
        <v>120</v>
      </c>
      <c r="C26" s="299" t="s">
        <v>54</v>
      </c>
      <c r="D26" s="299" t="s">
        <v>2282</v>
      </c>
      <c r="E26" s="24" t="s">
        <v>121</v>
      </c>
      <c r="F26" s="24" t="s">
        <v>122</v>
      </c>
      <c r="G26" s="153" t="s">
        <v>54</v>
      </c>
      <c r="H26" s="153" t="s">
        <v>87</v>
      </c>
      <c r="I26" s="24" t="s">
        <v>63</v>
      </c>
      <c r="J26" s="24" t="s">
        <v>52</v>
      </c>
      <c r="K26" s="24" t="s">
        <v>2735</v>
      </c>
      <c r="L26" s="24" t="s">
        <v>2748</v>
      </c>
    </row>
    <row r="27" spans="1:12" ht="116.6" x14ac:dyDescent="0.4">
      <c r="A27" s="153">
        <v>150</v>
      </c>
      <c r="B27" s="153" t="s">
        <v>123</v>
      </c>
      <c r="C27" s="299" t="s">
        <v>54</v>
      </c>
      <c r="D27" s="299" t="s">
        <v>2283</v>
      </c>
      <c r="E27" s="24" t="s">
        <v>124</v>
      </c>
      <c r="F27" s="24" t="s">
        <v>125</v>
      </c>
      <c r="G27" s="153" t="s">
        <v>54</v>
      </c>
      <c r="H27" s="153" t="s">
        <v>87</v>
      </c>
      <c r="I27" s="24" t="s">
        <v>63</v>
      </c>
      <c r="J27" s="24" t="s">
        <v>52</v>
      </c>
      <c r="K27" s="24" t="s">
        <v>2735</v>
      </c>
      <c r="L27" s="24" t="s">
        <v>2749</v>
      </c>
    </row>
    <row r="28" spans="1:12" ht="218.6" x14ac:dyDescent="0.4">
      <c r="A28" s="24" t="s">
        <v>126</v>
      </c>
      <c r="B28" s="153" t="s">
        <v>127</v>
      </c>
      <c r="C28" s="299" t="s">
        <v>54</v>
      </c>
      <c r="D28" s="299" t="s">
        <v>2284</v>
      </c>
      <c r="E28" s="24" t="s">
        <v>2250</v>
      </c>
      <c r="F28" s="24" t="s">
        <v>128</v>
      </c>
      <c r="G28" s="153" t="s">
        <v>54</v>
      </c>
      <c r="H28" s="153" t="s">
        <v>87</v>
      </c>
      <c r="I28" s="24" t="s">
        <v>63</v>
      </c>
      <c r="J28" s="24" t="s">
        <v>2715</v>
      </c>
      <c r="K28" s="24" t="s">
        <v>56</v>
      </c>
      <c r="L28" s="24" t="s">
        <v>2742</v>
      </c>
    </row>
    <row r="29" spans="1:12" ht="102" x14ac:dyDescent="0.4">
      <c r="A29" s="153" t="s">
        <v>129</v>
      </c>
      <c r="B29" s="153" t="s">
        <v>130</v>
      </c>
      <c r="C29" s="299" t="s">
        <v>54</v>
      </c>
      <c r="D29" s="299" t="s">
        <v>2285</v>
      </c>
      <c r="E29" s="24" t="s">
        <v>2251</v>
      </c>
      <c r="F29" s="24" t="s">
        <v>131</v>
      </c>
      <c r="G29" s="153" t="s">
        <v>54</v>
      </c>
      <c r="H29" s="153" t="s">
        <v>87</v>
      </c>
      <c r="I29" s="24" t="s">
        <v>63</v>
      </c>
      <c r="J29" s="24" t="s">
        <v>2716</v>
      </c>
      <c r="K29" s="24" t="s">
        <v>56</v>
      </c>
      <c r="L29" s="24" t="s">
        <v>2742</v>
      </c>
    </row>
    <row r="30" spans="1:12" ht="87.45" x14ac:dyDescent="0.4">
      <c r="A30" s="153">
        <v>610</v>
      </c>
      <c r="B30" s="153" t="s">
        <v>132</v>
      </c>
      <c r="C30" s="299" t="s">
        <v>54</v>
      </c>
      <c r="D30" s="299" t="s">
        <v>2286</v>
      </c>
      <c r="E30" s="24" t="s">
        <v>133</v>
      </c>
      <c r="F30" s="24" t="s">
        <v>134</v>
      </c>
      <c r="G30" s="153" t="s">
        <v>54</v>
      </c>
      <c r="H30" s="153" t="s">
        <v>87</v>
      </c>
      <c r="I30" s="24" t="s">
        <v>63</v>
      </c>
      <c r="J30" s="24" t="s">
        <v>64</v>
      </c>
      <c r="K30" s="24" t="s">
        <v>110</v>
      </c>
      <c r="L30" s="24" t="s">
        <v>2750</v>
      </c>
    </row>
    <row r="31" spans="1:12" ht="58.3" x14ac:dyDescent="0.4">
      <c r="A31" s="153">
        <v>18</v>
      </c>
      <c r="B31" s="153" t="s">
        <v>135</v>
      </c>
      <c r="C31" s="299" t="s">
        <v>54</v>
      </c>
      <c r="D31" s="299" t="s">
        <v>2287</v>
      </c>
      <c r="E31" s="24" t="s">
        <v>136</v>
      </c>
      <c r="F31" s="24" t="s">
        <v>137</v>
      </c>
      <c r="G31" s="153" t="s">
        <v>54</v>
      </c>
      <c r="H31" s="153" t="s">
        <v>87</v>
      </c>
      <c r="I31" s="24" t="s">
        <v>63</v>
      </c>
      <c r="J31" s="24" t="s">
        <v>2708</v>
      </c>
      <c r="K31" s="24" t="s">
        <v>2735</v>
      </c>
      <c r="L31" s="24" t="s">
        <v>2775</v>
      </c>
    </row>
    <row r="32" spans="1:12" ht="145.75" x14ac:dyDescent="0.4">
      <c r="A32" s="153">
        <v>35</v>
      </c>
      <c r="B32" s="153" t="s">
        <v>138</v>
      </c>
      <c r="C32" s="299" t="s">
        <v>54</v>
      </c>
      <c r="D32" s="299" t="s">
        <v>2288</v>
      </c>
      <c r="E32" s="24" t="s">
        <v>139</v>
      </c>
      <c r="F32" s="24" t="s">
        <v>140</v>
      </c>
      <c r="G32" s="153" t="s">
        <v>54</v>
      </c>
      <c r="H32" s="153" t="s">
        <v>87</v>
      </c>
      <c r="I32" s="24" t="s">
        <v>63</v>
      </c>
      <c r="J32" s="24" t="s">
        <v>2717</v>
      </c>
      <c r="K32" s="24" t="s">
        <v>56</v>
      </c>
      <c r="L32" s="24" t="s">
        <v>141</v>
      </c>
    </row>
    <row r="33" spans="1:12" ht="58.3" x14ac:dyDescent="0.4">
      <c r="A33" s="153" t="s">
        <v>142</v>
      </c>
      <c r="B33" s="153" t="s">
        <v>143</v>
      </c>
      <c r="C33" s="299" t="s">
        <v>54</v>
      </c>
      <c r="D33" s="299" t="s">
        <v>2289</v>
      </c>
      <c r="E33" s="24" t="s">
        <v>2247</v>
      </c>
      <c r="F33" s="24" t="s">
        <v>144</v>
      </c>
      <c r="G33" s="153" t="s">
        <v>54</v>
      </c>
      <c r="H33" s="153" t="s">
        <v>87</v>
      </c>
      <c r="I33" s="24" t="s">
        <v>63</v>
      </c>
      <c r="J33" s="24" t="s">
        <v>2709</v>
      </c>
      <c r="K33" s="24" t="s">
        <v>56</v>
      </c>
      <c r="L33" s="24" t="s">
        <v>2751</v>
      </c>
    </row>
    <row r="34" spans="1:12" ht="43.75" x14ac:dyDescent="0.4">
      <c r="A34" s="153">
        <v>3</v>
      </c>
      <c r="B34" s="153" t="s">
        <v>146</v>
      </c>
      <c r="C34" s="299" t="s">
        <v>54</v>
      </c>
      <c r="D34" s="299" t="s">
        <v>2290</v>
      </c>
      <c r="E34" s="24" t="s">
        <v>2214</v>
      </c>
      <c r="F34" s="24" t="s">
        <v>147</v>
      </c>
      <c r="G34" s="153" t="s">
        <v>54</v>
      </c>
      <c r="H34" s="153" t="s">
        <v>87</v>
      </c>
      <c r="I34" s="24" t="s">
        <v>63</v>
      </c>
      <c r="J34" s="24" t="s">
        <v>148</v>
      </c>
      <c r="K34" s="24" t="s">
        <v>2735</v>
      </c>
      <c r="L34" s="24" t="s">
        <v>2752</v>
      </c>
    </row>
    <row r="35" spans="1:12" ht="87.45" x14ac:dyDescent="0.4">
      <c r="A35" s="153">
        <v>616</v>
      </c>
      <c r="B35" s="153" t="s">
        <v>149</v>
      </c>
      <c r="C35" s="299" t="s">
        <v>54</v>
      </c>
      <c r="D35" s="299" t="s">
        <v>2291</v>
      </c>
      <c r="E35" s="24" t="s">
        <v>150</v>
      </c>
      <c r="F35" s="24" t="s">
        <v>151</v>
      </c>
      <c r="G35" s="153" t="s">
        <v>54</v>
      </c>
      <c r="H35" s="153" t="s">
        <v>87</v>
      </c>
      <c r="I35" s="24" t="s">
        <v>63</v>
      </c>
      <c r="J35" s="24" t="s">
        <v>64</v>
      </c>
      <c r="K35" s="24" t="s">
        <v>110</v>
      </c>
      <c r="L35" s="24" t="s">
        <v>152</v>
      </c>
    </row>
    <row r="36" spans="1:12" ht="87.45" x14ac:dyDescent="0.4">
      <c r="A36" s="153" t="s">
        <v>54</v>
      </c>
      <c r="B36" s="299" t="s">
        <v>54</v>
      </c>
      <c r="C36" s="153">
        <v>31</v>
      </c>
      <c r="D36" s="153" t="s">
        <v>2261</v>
      </c>
      <c r="E36" s="24" t="s">
        <v>2857</v>
      </c>
      <c r="F36" s="24" t="s">
        <v>2535</v>
      </c>
      <c r="G36" s="153">
        <v>2</v>
      </c>
      <c r="H36" s="153" t="s">
        <v>153</v>
      </c>
      <c r="I36" s="24" t="s">
        <v>43</v>
      </c>
      <c r="J36" s="24" t="s">
        <v>154</v>
      </c>
      <c r="K36" s="24" t="s">
        <v>2735</v>
      </c>
      <c r="L36" s="24" t="s">
        <v>155</v>
      </c>
    </row>
    <row r="37" spans="1:12" ht="43.75" x14ac:dyDescent="0.4">
      <c r="A37" s="153">
        <v>32</v>
      </c>
      <c r="B37" s="299" t="s">
        <v>156</v>
      </c>
      <c r="C37" s="299">
        <v>16</v>
      </c>
      <c r="D37" s="299" t="s">
        <v>2292</v>
      </c>
      <c r="E37" s="300" t="s">
        <v>157</v>
      </c>
      <c r="F37" s="24" t="s">
        <v>158</v>
      </c>
      <c r="G37" s="153">
        <v>2</v>
      </c>
      <c r="H37" s="153" t="s">
        <v>153</v>
      </c>
      <c r="I37" s="24" t="s">
        <v>43</v>
      </c>
      <c r="J37" s="24" t="s">
        <v>159</v>
      </c>
      <c r="K37" s="24" t="s">
        <v>56</v>
      </c>
      <c r="L37" s="24" t="s">
        <v>160</v>
      </c>
    </row>
    <row r="38" spans="1:12" ht="102" x14ac:dyDescent="0.4">
      <c r="A38" s="153" t="s">
        <v>54</v>
      </c>
      <c r="B38" s="299" t="s">
        <v>54</v>
      </c>
      <c r="C38" s="299">
        <v>35</v>
      </c>
      <c r="D38" s="299" t="s">
        <v>2262</v>
      </c>
      <c r="E38" s="24" t="s">
        <v>2858</v>
      </c>
      <c r="F38" s="24" t="s">
        <v>161</v>
      </c>
      <c r="G38" s="153">
        <v>2</v>
      </c>
      <c r="H38" s="153" t="s">
        <v>153</v>
      </c>
      <c r="I38" s="24" t="s">
        <v>43</v>
      </c>
      <c r="J38" s="24" t="s">
        <v>154</v>
      </c>
      <c r="K38" s="24" t="s">
        <v>56</v>
      </c>
      <c r="L38" s="24" t="s">
        <v>2742</v>
      </c>
    </row>
    <row r="39" spans="1:12" ht="29.15" x14ac:dyDescent="0.4">
      <c r="A39" s="153" t="s">
        <v>54</v>
      </c>
      <c r="B39" s="299" t="s">
        <v>54</v>
      </c>
      <c r="C39" s="153" t="s">
        <v>162</v>
      </c>
      <c r="D39" s="153" t="s">
        <v>2293</v>
      </c>
      <c r="E39" s="24" t="s">
        <v>163</v>
      </c>
      <c r="F39" s="24"/>
      <c r="G39" s="153">
        <v>2</v>
      </c>
      <c r="H39" s="153" t="s">
        <v>153</v>
      </c>
      <c r="I39" s="24" t="s">
        <v>43</v>
      </c>
      <c r="J39" s="24" t="s">
        <v>43</v>
      </c>
      <c r="K39" s="24" t="s">
        <v>56</v>
      </c>
      <c r="L39" s="24" t="s">
        <v>2753</v>
      </c>
    </row>
    <row r="40" spans="1:12" ht="58.3" x14ac:dyDescent="0.4">
      <c r="A40" s="153">
        <v>11</v>
      </c>
      <c r="B40" s="299" t="s">
        <v>164</v>
      </c>
      <c r="C40" s="299">
        <v>6</v>
      </c>
      <c r="D40" s="299" t="s">
        <v>2294</v>
      </c>
      <c r="E40" s="300" t="s">
        <v>165</v>
      </c>
      <c r="F40" s="24" t="s">
        <v>2372</v>
      </c>
      <c r="G40" s="153">
        <v>1</v>
      </c>
      <c r="H40" s="153" t="s">
        <v>153</v>
      </c>
      <c r="I40" s="24" t="s">
        <v>43</v>
      </c>
      <c r="J40" s="24" t="s">
        <v>2707</v>
      </c>
      <c r="K40" s="24" t="s">
        <v>2735</v>
      </c>
      <c r="L40" s="24" t="s">
        <v>23</v>
      </c>
    </row>
    <row r="41" spans="1:12" ht="72.900000000000006" x14ac:dyDescent="0.4">
      <c r="A41" s="153">
        <v>234</v>
      </c>
      <c r="B41" s="299" t="s">
        <v>166</v>
      </c>
      <c r="C41" s="299">
        <v>11</v>
      </c>
      <c r="D41" s="299" t="s">
        <v>2295</v>
      </c>
      <c r="E41" s="300" t="s">
        <v>167</v>
      </c>
      <c r="F41" s="24" t="s">
        <v>168</v>
      </c>
      <c r="G41" s="153">
        <v>1</v>
      </c>
      <c r="H41" s="153" t="s">
        <v>153</v>
      </c>
      <c r="I41" s="24" t="s">
        <v>43</v>
      </c>
      <c r="J41" s="24" t="s">
        <v>83</v>
      </c>
      <c r="K41" s="24" t="s">
        <v>56</v>
      </c>
      <c r="L41" s="24" t="s">
        <v>2754</v>
      </c>
    </row>
    <row r="42" spans="1:12" ht="116.6" x14ac:dyDescent="0.4">
      <c r="A42" s="153">
        <v>149</v>
      </c>
      <c r="B42" s="299" t="s">
        <v>169</v>
      </c>
      <c r="C42" s="299">
        <v>15</v>
      </c>
      <c r="D42" s="299" t="s">
        <v>2296</v>
      </c>
      <c r="E42" s="300" t="s">
        <v>170</v>
      </c>
      <c r="F42" s="24" t="s">
        <v>171</v>
      </c>
      <c r="G42" s="153">
        <v>1</v>
      </c>
      <c r="H42" s="153" t="s">
        <v>153</v>
      </c>
      <c r="I42" s="24" t="s">
        <v>43</v>
      </c>
      <c r="J42" s="24" t="s">
        <v>52</v>
      </c>
      <c r="K42" s="24" t="s">
        <v>2736</v>
      </c>
      <c r="L42" s="24" t="s">
        <v>2776</v>
      </c>
    </row>
    <row r="43" spans="1:12" ht="131.15" x14ac:dyDescent="0.4">
      <c r="A43" s="24">
        <v>119</v>
      </c>
      <c r="B43" s="299" t="s">
        <v>172</v>
      </c>
      <c r="C43" s="299">
        <v>17</v>
      </c>
      <c r="D43" s="299" t="s">
        <v>2297</v>
      </c>
      <c r="E43" s="300" t="s">
        <v>173</v>
      </c>
      <c r="F43" s="24" t="s">
        <v>174</v>
      </c>
      <c r="G43" s="153">
        <v>1</v>
      </c>
      <c r="H43" s="153" t="s">
        <v>153</v>
      </c>
      <c r="I43" s="24" t="s">
        <v>43</v>
      </c>
      <c r="J43" s="24" t="s">
        <v>2707</v>
      </c>
      <c r="K43" s="24" t="s">
        <v>110</v>
      </c>
      <c r="L43" s="24" t="s">
        <v>21</v>
      </c>
    </row>
    <row r="44" spans="1:12" ht="87.45" x14ac:dyDescent="0.4">
      <c r="A44" s="153">
        <v>608</v>
      </c>
      <c r="B44" s="299" t="s">
        <v>176</v>
      </c>
      <c r="C44" s="299">
        <v>18</v>
      </c>
      <c r="D44" s="299" t="s">
        <v>2298</v>
      </c>
      <c r="E44" s="300" t="s">
        <v>177</v>
      </c>
      <c r="F44" s="24" t="s">
        <v>178</v>
      </c>
      <c r="G44" s="153">
        <v>1</v>
      </c>
      <c r="H44" s="153" t="s">
        <v>153</v>
      </c>
      <c r="I44" s="24" t="s">
        <v>43</v>
      </c>
      <c r="J44" s="24" t="s">
        <v>64</v>
      </c>
      <c r="K44" s="24" t="s">
        <v>110</v>
      </c>
      <c r="L44" s="24" t="s">
        <v>2755</v>
      </c>
    </row>
    <row r="45" spans="1:12" ht="58.3" x14ac:dyDescent="0.4">
      <c r="A45" s="153" t="s">
        <v>179</v>
      </c>
      <c r="B45" s="299" t="s">
        <v>180</v>
      </c>
      <c r="C45" s="299">
        <v>24</v>
      </c>
      <c r="D45" s="299" t="s">
        <v>2299</v>
      </c>
      <c r="E45" s="301" t="s">
        <v>2569</v>
      </c>
      <c r="F45" s="24" t="s">
        <v>181</v>
      </c>
      <c r="G45" s="153">
        <v>1</v>
      </c>
      <c r="H45" s="153" t="s">
        <v>153</v>
      </c>
      <c r="I45" s="24" t="s">
        <v>43</v>
      </c>
      <c r="J45" s="24" t="s">
        <v>2570</v>
      </c>
      <c r="K45" s="24" t="s">
        <v>2735</v>
      </c>
      <c r="L45" s="24" t="s">
        <v>2756</v>
      </c>
    </row>
    <row r="46" spans="1:12" ht="72.900000000000006" x14ac:dyDescent="0.4">
      <c r="A46" s="153" t="s">
        <v>54</v>
      </c>
      <c r="B46" s="299" t="s">
        <v>54</v>
      </c>
      <c r="C46" s="153" t="s">
        <v>182</v>
      </c>
      <c r="D46" s="153" t="s">
        <v>2300</v>
      </c>
      <c r="E46" s="24" t="s">
        <v>183</v>
      </c>
      <c r="F46" s="24" t="s">
        <v>184</v>
      </c>
      <c r="G46" s="153">
        <v>1</v>
      </c>
      <c r="H46" s="153" t="s">
        <v>153</v>
      </c>
      <c r="I46" s="24" t="s">
        <v>43</v>
      </c>
      <c r="J46" s="24" t="s">
        <v>43</v>
      </c>
      <c r="K46" s="24" t="s">
        <v>2735</v>
      </c>
      <c r="L46" s="24" t="s">
        <v>2757</v>
      </c>
    </row>
    <row r="47" spans="1:12" ht="58.3" x14ac:dyDescent="0.4">
      <c r="A47" s="302">
        <v>115116</v>
      </c>
      <c r="B47" s="299" t="s">
        <v>185</v>
      </c>
      <c r="C47" s="299">
        <v>1</v>
      </c>
      <c r="D47" s="299" t="s">
        <v>2301</v>
      </c>
      <c r="E47" s="300" t="s">
        <v>186</v>
      </c>
      <c r="F47" s="24" t="s">
        <v>187</v>
      </c>
      <c r="G47" s="153">
        <v>0</v>
      </c>
      <c r="H47" s="153" t="s">
        <v>153</v>
      </c>
      <c r="I47" s="24" t="s">
        <v>43</v>
      </c>
      <c r="J47" s="24" t="s">
        <v>2707</v>
      </c>
      <c r="K47" s="24" t="s">
        <v>2735</v>
      </c>
      <c r="L47" s="24" t="s">
        <v>2758</v>
      </c>
    </row>
    <row r="48" spans="1:12" ht="189.45" x14ac:dyDescent="0.4">
      <c r="A48" s="24" t="s">
        <v>189</v>
      </c>
      <c r="B48" s="299" t="s">
        <v>190</v>
      </c>
      <c r="C48" s="299">
        <v>8</v>
      </c>
      <c r="D48" s="299" t="s">
        <v>2302</v>
      </c>
      <c r="E48" s="300" t="s">
        <v>191</v>
      </c>
      <c r="F48" s="24" t="s">
        <v>2255</v>
      </c>
      <c r="G48" s="153">
        <v>0</v>
      </c>
      <c r="H48" s="153" t="s">
        <v>153</v>
      </c>
      <c r="I48" s="24" t="s">
        <v>43</v>
      </c>
      <c r="J48" s="24" t="s">
        <v>2542</v>
      </c>
      <c r="K48" s="24" t="s">
        <v>56</v>
      </c>
      <c r="L48" s="24" t="s">
        <v>119</v>
      </c>
    </row>
    <row r="49" spans="1:12" ht="58.3" x14ac:dyDescent="0.4">
      <c r="A49" s="153" t="s">
        <v>192</v>
      </c>
      <c r="B49" s="299" t="s">
        <v>193</v>
      </c>
      <c r="C49" s="299">
        <v>9</v>
      </c>
      <c r="D49" s="299" t="s">
        <v>2303</v>
      </c>
      <c r="E49" s="300" t="s">
        <v>194</v>
      </c>
      <c r="F49" s="300"/>
      <c r="G49" s="153">
        <v>0</v>
      </c>
      <c r="H49" s="153" t="s">
        <v>153</v>
      </c>
      <c r="I49" s="24" t="s">
        <v>43</v>
      </c>
      <c r="J49" s="24" t="s">
        <v>2570</v>
      </c>
      <c r="K49" s="24" t="s">
        <v>56</v>
      </c>
      <c r="L49" s="24" t="s">
        <v>23</v>
      </c>
    </row>
    <row r="50" spans="1:12" ht="58.3" x14ac:dyDescent="0.4">
      <c r="A50" s="153" t="s">
        <v>54</v>
      </c>
      <c r="B50" s="299" t="s">
        <v>54</v>
      </c>
      <c r="C50" s="153" t="s">
        <v>195</v>
      </c>
      <c r="D50" s="153" t="s">
        <v>2304</v>
      </c>
      <c r="E50" s="24" t="s">
        <v>2516</v>
      </c>
      <c r="F50" s="24" t="s">
        <v>196</v>
      </c>
      <c r="G50" s="153">
        <v>0</v>
      </c>
      <c r="H50" s="153" t="s">
        <v>153</v>
      </c>
      <c r="I50" s="24" t="s">
        <v>43</v>
      </c>
      <c r="J50" s="24" t="s">
        <v>43</v>
      </c>
      <c r="K50" s="24" t="s">
        <v>2738</v>
      </c>
      <c r="L50" s="24" t="s">
        <v>2777</v>
      </c>
    </row>
    <row r="51" spans="1:12" ht="43.75" x14ac:dyDescent="0.4">
      <c r="A51" s="153" t="s">
        <v>54</v>
      </c>
      <c r="B51" s="299" t="s">
        <v>54</v>
      </c>
      <c r="C51" s="153" t="s">
        <v>197</v>
      </c>
      <c r="D51" s="153" t="s">
        <v>2305</v>
      </c>
      <c r="E51" s="24" t="s">
        <v>198</v>
      </c>
      <c r="F51" s="24"/>
      <c r="G51" s="153">
        <v>0</v>
      </c>
      <c r="H51" s="153" t="s">
        <v>153</v>
      </c>
      <c r="I51" s="24" t="s">
        <v>43</v>
      </c>
      <c r="J51" s="24" t="s">
        <v>43</v>
      </c>
      <c r="K51" s="24" t="s">
        <v>56</v>
      </c>
      <c r="L51" s="24" t="s">
        <v>2759</v>
      </c>
    </row>
    <row r="52" spans="1:12" ht="43.75" x14ac:dyDescent="0.4">
      <c r="A52" s="153" t="s">
        <v>54</v>
      </c>
      <c r="B52" s="299" t="s">
        <v>54</v>
      </c>
      <c r="C52" s="153" t="s">
        <v>199</v>
      </c>
      <c r="D52" s="153" t="s">
        <v>2306</v>
      </c>
      <c r="E52" s="24" t="s">
        <v>200</v>
      </c>
      <c r="F52" s="153"/>
      <c r="G52" s="153">
        <v>0</v>
      </c>
      <c r="H52" s="153" t="s">
        <v>153</v>
      </c>
      <c r="I52" s="24" t="s">
        <v>43</v>
      </c>
      <c r="J52" s="24" t="s">
        <v>43</v>
      </c>
      <c r="K52" s="24" t="s">
        <v>56</v>
      </c>
      <c r="L52" s="24" t="s">
        <v>2760</v>
      </c>
    </row>
    <row r="53" spans="1:12" ht="58.3" x14ac:dyDescent="0.4">
      <c r="A53" s="153" t="s">
        <v>201</v>
      </c>
      <c r="B53" s="153" t="s">
        <v>202</v>
      </c>
      <c r="C53" s="153" t="s">
        <v>54</v>
      </c>
      <c r="D53" s="153" t="s">
        <v>2307</v>
      </c>
      <c r="E53" s="24" t="s">
        <v>2571</v>
      </c>
      <c r="F53" s="153"/>
      <c r="G53" s="153" t="s">
        <v>54</v>
      </c>
      <c r="H53" s="153" t="s">
        <v>153</v>
      </c>
      <c r="I53" s="24" t="s">
        <v>63</v>
      </c>
      <c r="J53" s="24" t="s">
        <v>2570</v>
      </c>
      <c r="K53" s="24" t="s">
        <v>2738</v>
      </c>
      <c r="L53" s="24" t="s">
        <v>2778</v>
      </c>
    </row>
    <row r="54" spans="1:12" ht="72.900000000000006" x14ac:dyDescent="0.4">
      <c r="A54" s="24" t="s">
        <v>203</v>
      </c>
      <c r="B54" s="299" t="s">
        <v>204</v>
      </c>
      <c r="C54" s="153" t="s">
        <v>54</v>
      </c>
      <c r="D54" s="153" t="s">
        <v>2308</v>
      </c>
      <c r="E54" s="24" t="s">
        <v>205</v>
      </c>
      <c r="F54" s="153"/>
      <c r="G54" s="153" t="s">
        <v>54</v>
      </c>
      <c r="H54" s="153" t="s">
        <v>153</v>
      </c>
      <c r="I54" s="24" t="s">
        <v>63</v>
      </c>
      <c r="J54" s="24" t="s">
        <v>2710</v>
      </c>
      <c r="K54" s="24" t="s">
        <v>2735</v>
      </c>
      <c r="L54" s="24" t="s">
        <v>188</v>
      </c>
    </row>
    <row r="55" spans="1:12" ht="58.3" x14ac:dyDescent="0.4">
      <c r="A55" s="153" t="s">
        <v>206</v>
      </c>
      <c r="B55" s="153" t="s">
        <v>207</v>
      </c>
      <c r="C55" s="153" t="s">
        <v>54</v>
      </c>
      <c r="D55" s="153" t="s">
        <v>2309</v>
      </c>
      <c r="E55" s="24" t="s">
        <v>208</v>
      </c>
      <c r="F55" s="153"/>
      <c r="G55" s="153" t="s">
        <v>54</v>
      </c>
      <c r="H55" s="153" t="s">
        <v>153</v>
      </c>
      <c r="I55" s="24" t="s">
        <v>63</v>
      </c>
      <c r="J55" s="24" t="s">
        <v>2570</v>
      </c>
      <c r="K55" s="24" t="s">
        <v>2735</v>
      </c>
      <c r="L55" s="24" t="s">
        <v>2761</v>
      </c>
    </row>
    <row r="56" spans="1:12" ht="58.3" x14ac:dyDescent="0.4">
      <c r="A56" s="153">
        <v>20</v>
      </c>
      <c r="B56" s="153" t="s">
        <v>209</v>
      </c>
      <c r="C56" s="153" t="s">
        <v>54</v>
      </c>
      <c r="D56" s="153" t="s">
        <v>2310</v>
      </c>
      <c r="E56" s="24" t="s">
        <v>210</v>
      </c>
      <c r="F56" s="24" t="s">
        <v>211</v>
      </c>
      <c r="G56" s="153" t="s">
        <v>54</v>
      </c>
      <c r="H56" s="153" t="s">
        <v>153</v>
      </c>
      <c r="I56" s="24" t="s">
        <v>63</v>
      </c>
      <c r="J56" s="24" t="s">
        <v>2707</v>
      </c>
      <c r="K56" s="24" t="s">
        <v>2735</v>
      </c>
      <c r="L56" s="24" t="s">
        <v>2762</v>
      </c>
    </row>
    <row r="57" spans="1:12" ht="58.3" x14ac:dyDescent="0.4">
      <c r="A57" s="153">
        <v>22</v>
      </c>
      <c r="B57" s="153" t="s">
        <v>212</v>
      </c>
      <c r="C57" s="153" t="s">
        <v>54</v>
      </c>
      <c r="D57" s="153" t="s">
        <v>2311</v>
      </c>
      <c r="E57" s="24" t="s">
        <v>2654</v>
      </c>
      <c r="F57" s="153"/>
      <c r="G57" s="153" t="s">
        <v>54</v>
      </c>
      <c r="H57" s="153" t="s">
        <v>153</v>
      </c>
      <c r="I57" s="24" t="s">
        <v>63</v>
      </c>
      <c r="J57" s="24" t="s">
        <v>2707</v>
      </c>
      <c r="K57" s="24" t="s">
        <v>2735</v>
      </c>
      <c r="L57" s="24" t="s">
        <v>188</v>
      </c>
    </row>
    <row r="58" spans="1:12" ht="43.75" x14ac:dyDescent="0.4">
      <c r="A58" s="153" t="s">
        <v>213</v>
      </c>
      <c r="B58" s="153" t="s">
        <v>214</v>
      </c>
      <c r="C58" s="153" t="s">
        <v>54</v>
      </c>
      <c r="D58" s="153" t="s">
        <v>2312</v>
      </c>
      <c r="E58" s="24" t="s">
        <v>215</v>
      </c>
      <c r="F58" s="153" t="s">
        <v>216</v>
      </c>
      <c r="G58" s="153" t="s">
        <v>54</v>
      </c>
      <c r="H58" s="153" t="s">
        <v>153</v>
      </c>
      <c r="I58" s="24" t="s">
        <v>63</v>
      </c>
      <c r="J58" s="24" t="s">
        <v>44</v>
      </c>
      <c r="K58" s="24" t="s">
        <v>56</v>
      </c>
      <c r="L58" s="24" t="s">
        <v>2746</v>
      </c>
    </row>
    <row r="59" spans="1:12" ht="72.900000000000006" x14ac:dyDescent="0.4">
      <c r="A59" s="153">
        <v>113</v>
      </c>
      <c r="B59" s="153" t="s">
        <v>218</v>
      </c>
      <c r="C59" s="153" t="s">
        <v>54</v>
      </c>
      <c r="D59" s="153" t="s">
        <v>2313</v>
      </c>
      <c r="E59" s="24" t="s">
        <v>2639</v>
      </c>
      <c r="F59" s="24" t="s">
        <v>219</v>
      </c>
      <c r="G59" s="153" t="s">
        <v>54</v>
      </c>
      <c r="H59" s="153" t="s">
        <v>153</v>
      </c>
      <c r="I59" s="24" t="s">
        <v>63</v>
      </c>
      <c r="J59" s="24" t="s">
        <v>2707</v>
      </c>
      <c r="K59" s="24" t="s">
        <v>2735</v>
      </c>
      <c r="L59" s="24" t="s">
        <v>2770</v>
      </c>
    </row>
    <row r="60" spans="1:12" ht="87.45" x14ac:dyDescent="0.4">
      <c r="A60" s="153">
        <v>114</v>
      </c>
      <c r="B60" s="153" t="s">
        <v>220</v>
      </c>
      <c r="C60" s="153" t="s">
        <v>54</v>
      </c>
      <c r="D60" s="153" t="s">
        <v>2314</v>
      </c>
      <c r="E60" s="24" t="s">
        <v>2641</v>
      </c>
      <c r="F60" s="24" t="s">
        <v>221</v>
      </c>
      <c r="G60" s="153" t="s">
        <v>54</v>
      </c>
      <c r="H60" s="153" t="s">
        <v>153</v>
      </c>
      <c r="I60" s="24" t="s">
        <v>63</v>
      </c>
      <c r="J60" s="24" t="s">
        <v>2707</v>
      </c>
      <c r="K60" s="24" t="s">
        <v>2735</v>
      </c>
      <c r="L60" s="24" t="s">
        <v>23</v>
      </c>
    </row>
    <row r="61" spans="1:12" ht="116.6" x14ac:dyDescent="0.4">
      <c r="A61" s="153">
        <v>164</v>
      </c>
      <c r="B61" s="153" t="s">
        <v>222</v>
      </c>
      <c r="C61" s="153" t="s">
        <v>54</v>
      </c>
      <c r="D61" s="153" t="s">
        <v>2315</v>
      </c>
      <c r="E61" s="24" t="s">
        <v>223</v>
      </c>
      <c r="F61" s="24" t="s">
        <v>224</v>
      </c>
      <c r="G61" s="153" t="s">
        <v>54</v>
      </c>
      <c r="H61" s="153" t="s">
        <v>153</v>
      </c>
      <c r="I61" s="24" t="s">
        <v>63</v>
      </c>
      <c r="J61" s="24" t="s">
        <v>225</v>
      </c>
      <c r="K61" s="24" t="s">
        <v>110</v>
      </c>
      <c r="L61" s="24" t="s">
        <v>226</v>
      </c>
    </row>
    <row r="62" spans="1:12" ht="116.6" x14ac:dyDescent="0.4">
      <c r="A62" s="24" t="s">
        <v>227</v>
      </c>
      <c r="B62" s="153" t="s">
        <v>228</v>
      </c>
      <c r="C62" s="153" t="s">
        <v>54</v>
      </c>
      <c r="D62" s="153" t="s">
        <v>2316</v>
      </c>
      <c r="E62" s="24" t="s">
        <v>229</v>
      </c>
      <c r="F62" s="153" t="s">
        <v>140</v>
      </c>
      <c r="G62" s="153" t="s">
        <v>54</v>
      </c>
      <c r="H62" s="153" t="s">
        <v>153</v>
      </c>
      <c r="I62" s="24" t="s">
        <v>63</v>
      </c>
      <c r="J62" s="24" t="s">
        <v>225</v>
      </c>
      <c r="K62" s="24" t="s">
        <v>110</v>
      </c>
      <c r="L62" s="24" t="s">
        <v>2763</v>
      </c>
    </row>
    <row r="63" spans="1:12" ht="43.75" x14ac:dyDescent="0.4">
      <c r="A63" s="153">
        <v>449</v>
      </c>
      <c r="B63" s="153" t="s">
        <v>230</v>
      </c>
      <c r="C63" s="153" t="s">
        <v>54</v>
      </c>
      <c r="D63" s="153" t="s">
        <v>2317</v>
      </c>
      <c r="E63" s="24" t="s">
        <v>231</v>
      </c>
      <c r="F63" s="24" t="s">
        <v>232</v>
      </c>
      <c r="G63" s="153" t="s">
        <v>54</v>
      </c>
      <c r="H63" s="153" t="s">
        <v>153</v>
      </c>
      <c r="I63" s="24" t="s">
        <v>63</v>
      </c>
      <c r="J63" s="24" t="s">
        <v>233</v>
      </c>
      <c r="K63" s="24" t="s">
        <v>56</v>
      </c>
      <c r="L63" s="24" t="s">
        <v>2764</v>
      </c>
    </row>
    <row r="64" spans="1:12" ht="58.3" x14ac:dyDescent="0.4">
      <c r="A64" s="153">
        <v>39</v>
      </c>
      <c r="B64" s="153" t="s">
        <v>234</v>
      </c>
      <c r="C64" s="153" t="s">
        <v>54</v>
      </c>
      <c r="D64" s="153" t="s">
        <v>2318</v>
      </c>
      <c r="E64" s="24" t="s">
        <v>2698</v>
      </c>
      <c r="F64" s="24" t="s">
        <v>235</v>
      </c>
      <c r="G64" s="153" t="s">
        <v>54</v>
      </c>
      <c r="H64" s="153" t="s">
        <v>153</v>
      </c>
      <c r="I64" s="24" t="s">
        <v>63</v>
      </c>
      <c r="J64" s="24" t="s">
        <v>2707</v>
      </c>
      <c r="K64" s="24" t="s">
        <v>56</v>
      </c>
      <c r="L64" s="24" t="s">
        <v>2779</v>
      </c>
    </row>
    <row r="65" spans="1:12" ht="58.3" x14ac:dyDescent="0.4">
      <c r="A65" s="153">
        <v>9</v>
      </c>
      <c r="B65" s="153" t="s">
        <v>236</v>
      </c>
      <c r="C65" s="153" t="s">
        <v>54</v>
      </c>
      <c r="D65" s="153" t="s">
        <v>2319</v>
      </c>
      <c r="E65" s="24" t="s">
        <v>2699</v>
      </c>
      <c r="F65" s="153"/>
      <c r="G65" s="153" t="s">
        <v>54</v>
      </c>
      <c r="H65" s="153" t="s">
        <v>153</v>
      </c>
      <c r="I65" s="24" t="s">
        <v>63</v>
      </c>
      <c r="J65" s="24" t="s">
        <v>2707</v>
      </c>
      <c r="K65" s="24" t="s">
        <v>56</v>
      </c>
      <c r="L65" s="24" t="s">
        <v>237</v>
      </c>
    </row>
    <row r="66" spans="1:12" ht="58.3" x14ac:dyDescent="0.4">
      <c r="A66" s="153">
        <v>23</v>
      </c>
      <c r="B66" s="153" t="s">
        <v>238</v>
      </c>
      <c r="C66" s="153" t="s">
        <v>54</v>
      </c>
      <c r="D66" s="153" t="s">
        <v>2320</v>
      </c>
      <c r="E66" s="24" t="s">
        <v>2700</v>
      </c>
      <c r="F66" s="153"/>
      <c r="G66" s="153" t="s">
        <v>54</v>
      </c>
      <c r="H66" s="153" t="s">
        <v>153</v>
      </c>
      <c r="I66" s="24" t="s">
        <v>63</v>
      </c>
      <c r="J66" s="24" t="s">
        <v>2707</v>
      </c>
      <c r="K66" s="24" t="s">
        <v>2735</v>
      </c>
      <c r="L66" s="24" t="s">
        <v>2765</v>
      </c>
    </row>
    <row r="67" spans="1:12" ht="87.45" x14ac:dyDescent="0.4">
      <c r="A67" s="153">
        <v>609</v>
      </c>
      <c r="B67" s="153" t="s">
        <v>239</v>
      </c>
      <c r="C67" s="153" t="s">
        <v>54</v>
      </c>
      <c r="D67" s="153" t="s">
        <v>2321</v>
      </c>
      <c r="E67" s="24" t="s">
        <v>240</v>
      </c>
      <c r="F67" s="24" t="s">
        <v>241</v>
      </c>
      <c r="G67" s="153" t="s">
        <v>54</v>
      </c>
      <c r="H67" s="153" t="s">
        <v>153</v>
      </c>
      <c r="I67" s="24" t="s">
        <v>63</v>
      </c>
      <c r="J67" s="24" t="s">
        <v>64</v>
      </c>
      <c r="K67" s="24" t="s">
        <v>110</v>
      </c>
      <c r="L67" s="24" t="s">
        <v>2766</v>
      </c>
    </row>
    <row r="68" spans="1:12" ht="72.900000000000006" x14ac:dyDescent="0.4">
      <c r="A68" s="153">
        <v>19</v>
      </c>
      <c r="B68" s="153" t="s">
        <v>242</v>
      </c>
      <c r="C68" s="153" t="s">
        <v>54</v>
      </c>
      <c r="D68" s="153" t="s">
        <v>2322</v>
      </c>
      <c r="E68" s="24" t="s">
        <v>243</v>
      </c>
      <c r="F68" s="24" t="s">
        <v>244</v>
      </c>
      <c r="G68" s="153" t="s">
        <v>54</v>
      </c>
      <c r="H68" s="153" t="s">
        <v>153</v>
      </c>
      <c r="I68" s="24" t="s">
        <v>63</v>
      </c>
      <c r="J68" s="24" t="s">
        <v>2707</v>
      </c>
      <c r="K68" s="24" t="s">
        <v>2735</v>
      </c>
      <c r="L68" s="24" t="s">
        <v>53</v>
      </c>
    </row>
    <row r="69" spans="1:12" ht="102" x14ac:dyDescent="0.4">
      <c r="A69" s="153">
        <v>31</v>
      </c>
      <c r="B69" s="153" t="s">
        <v>245</v>
      </c>
      <c r="C69" s="153" t="s">
        <v>54</v>
      </c>
      <c r="D69" s="153" t="s">
        <v>2323</v>
      </c>
      <c r="E69" s="24" t="s">
        <v>2711</v>
      </c>
      <c r="F69" s="24" t="s">
        <v>246</v>
      </c>
      <c r="G69" s="153" t="s">
        <v>54</v>
      </c>
      <c r="H69" s="153" t="s">
        <v>153</v>
      </c>
      <c r="I69" s="24" t="s">
        <v>63</v>
      </c>
      <c r="J69" s="24" t="s">
        <v>2707</v>
      </c>
      <c r="K69" s="24" t="s">
        <v>56</v>
      </c>
      <c r="L69" s="24" t="s">
        <v>247</v>
      </c>
    </row>
    <row r="70" spans="1:12" ht="87.45" x14ac:dyDescent="0.4">
      <c r="A70" s="153">
        <v>618</v>
      </c>
      <c r="B70" s="153" t="s">
        <v>248</v>
      </c>
      <c r="C70" s="153" t="s">
        <v>54</v>
      </c>
      <c r="D70" s="153" t="s">
        <v>2324</v>
      </c>
      <c r="E70" s="24" t="s">
        <v>249</v>
      </c>
      <c r="F70" s="24" t="s">
        <v>250</v>
      </c>
      <c r="G70" s="153" t="s">
        <v>54</v>
      </c>
      <c r="H70" s="153" t="s">
        <v>153</v>
      </c>
      <c r="I70" s="24" t="s">
        <v>63</v>
      </c>
      <c r="J70" s="24" t="s">
        <v>64</v>
      </c>
      <c r="K70" s="24" t="s">
        <v>110</v>
      </c>
      <c r="L70" s="24" t="s">
        <v>2767</v>
      </c>
    </row>
    <row r="71" spans="1:12" ht="87.45" x14ac:dyDescent="0.4">
      <c r="A71" s="153">
        <v>619</v>
      </c>
      <c r="B71" s="153" t="s">
        <v>252</v>
      </c>
      <c r="C71" s="153" t="s">
        <v>54</v>
      </c>
      <c r="D71" s="153" t="s">
        <v>2325</v>
      </c>
      <c r="E71" s="24" t="s">
        <v>253</v>
      </c>
      <c r="F71" s="153"/>
      <c r="G71" s="153" t="s">
        <v>54</v>
      </c>
      <c r="H71" s="153" t="s">
        <v>153</v>
      </c>
      <c r="I71" s="24" t="s">
        <v>63</v>
      </c>
      <c r="J71" s="24" t="s">
        <v>64</v>
      </c>
      <c r="K71" s="24" t="s">
        <v>110</v>
      </c>
      <c r="L71" s="24" t="s">
        <v>2768</v>
      </c>
    </row>
    <row r="72" spans="1:12" ht="87.45" x14ac:dyDescent="0.4">
      <c r="A72" s="153">
        <v>622</v>
      </c>
      <c r="B72" s="153" t="s">
        <v>254</v>
      </c>
      <c r="C72" s="153" t="s">
        <v>54</v>
      </c>
      <c r="D72" s="153" t="s">
        <v>2326</v>
      </c>
      <c r="E72" s="24" t="s">
        <v>255</v>
      </c>
      <c r="F72" s="24" t="s">
        <v>256</v>
      </c>
      <c r="G72" s="153" t="s">
        <v>54</v>
      </c>
      <c r="H72" s="153" t="s">
        <v>153</v>
      </c>
      <c r="I72" s="24" t="s">
        <v>63</v>
      </c>
      <c r="J72" s="24" t="s">
        <v>64</v>
      </c>
      <c r="K72" s="24" t="s">
        <v>110</v>
      </c>
      <c r="L72" s="24" t="s">
        <v>2769</v>
      </c>
    </row>
  </sheetData>
  <autoFilter ref="A1:L72" xr:uid="{9D47891E-F4F6-42C0-B71F-B5BFFB94E4B3}"/>
  <pageMargins left="0.7" right="0.7" top="0.75" bottom="0.75" header="0.3" footer="0.3"/>
  <pageSetup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CE168-CFAD-43A2-A0F8-8E694D7DEFE2}">
  <dimension ref="A1:J27"/>
  <sheetViews>
    <sheetView workbookViewId="0"/>
  </sheetViews>
  <sheetFormatPr defaultRowHeight="14.6" x14ac:dyDescent="0.4"/>
  <cols>
    <col min="1" max="1" width="10.53515625" style="11" customWidth="1"/>
    <col min="2" max="2" width="9.07421875" style="11" customWidth="1"/>
    <col min="3" max="3" width="45.3046875" style="11" customWidth="1"/>
    <col min="4" max="4" width="70.3046875" style="11" customWidth="1"/>
    <col min="5" max="5" width="16.3046875" style="303" customWidth="1"/>
    <col min="6" max="6" width="11.84375" style="303" customWidth="1"/>
    <col min="7" max="7" width="18.07421875" style="11" bestFit="1" customWidth="1"/>
    <col min="8" max="8" width="22.3046875" style="11" bestFit="1" customWidth="1"/>
    <col min="9" max="9" width="22.53515625" style="11" customWidth="1"/>
    <col min="10" max="10" width="18.3046875" style="11" customWidth="1"/>
    <col min="11" max="16384" width="9.23046875" style="11"/>
  </cols>
  <sheetData>
    <row r="1" spans="1:10" ht="29.15" x14ac:dyDescent="0.4">
      <c r="A1" s="183" t="s">
        <v>1220</v>
      </c>
      <c r="B1" s="183" t="s">
        <v>2223</v>
      </c>
      <c r="C1" s="298" t="s">
        <v>34</v>
      </c>
      <c r="D1" s="298" t="s">
        <v>35</v>
      </c>
      <c r="E1" s="183" t="s">
        <v>1240</v>
      </c>
      <c r="F1" s="298" t="s">
        <v>36</v>
      </c>
      <c r="G1" s="298" t="s">
        <v>37</v>
      </c>
      <c r="H1" s="298" t="s">
        <v>1241</v>
      </c>
      <c r="I1" s="298" t="s">
        <v>7</v>
      </c>
      <c r="J1" s="183" t="s">
        <v>8</v>
      </c>
    </row>
    <row r="2" spans="1:10" ht="58.3" x14ac:dyDescent="0.4">
      <c r="A2" s="153">
        <v>53</v>
      </c>
      <c r="B2" s="153" t="s">
        <v>2327</v>
      </c>
      <c r="C2" s="24" t="s">
        <v>257</v>
      </c>
      <c r="D2" s="24" t="s">
        <v>2373</v>
      </c>
      <c r="E2" s="153">
        <v>16</v>
      </c>
      <c r="F2" s="153" t="s">
        <v>42</v>
      </c>
      <c r="G2" s="24" t="s">
        <v>43</v>
      </c>
      <c r="H2" s="153" t="s">
        <v>258</v>
      </c>
      <c r="I2" s="24" t="s">
        <v>2735</v>
      </c>
      <c r="J2" s="24" t="s">
        <v>259</v>
      </c>
    </row>
    <row r="3" spans="1:10" ht="72.900000000000006" x14ac:dyDescent="0.4">
      <c r="A3" s="153">
        <v>37</v>
      </c>
      <c r="B3" s="153" t="s">
        <v>2328</v>
      </c>
      <c r="C3" s="24" t="s">
        <v>260</v>
      </c>
      <c r="D3" s="24" t="s">
        <v>2374</v>
      </c>
      <c r="E3" s="153">
        <v>10</v>
      </c>
      <c r="F3" s="153" t="s">
        <v>42</v>
      </c>
      <c r="G3" s="24" t="s">
        <v>43</v>
      </c>
      <c r="H3" s="153" t="s">
        <v>258</v>
      </c>
      <c r="I3" s="24" t="s">
        <v>2735</v>
      </c>
      <c r="J3" s="24" t="s">
        <v>2782</v>
      </c>
    </row>
    <row r="4" spans="1:10" ht="87.45" x14ac:dyDescent="0.4">
      <c r="A4" s="153">
        <v>50</v>
      </c>
      <c r="B4" s="153" t="s">
        <v>2329</v>
      </c>
      <c r="C4" s="24" t="s">
        <v>261</v>
      </c>
      <c r="D4" s="24" t="s">
        <v>262</v>
      </c>
      <c r="E4" s="153">
        <v>9</v>
      </c>
      <c r="F4" s="153" t="s">
        <v>42</v>
      </c>
      <c r="G4" s="24" t="s">
        <v>43</v>
      </c>
      <c r="H4" s="153" t="s">
        <v>258</v>
      </c>
      <c r="I4" s="24" t="s">
        <v>2735</v>
      </c>
      <c r="J4" s="24" t="s">
        <v>263</v>
      </c>
    </row>
    <row r="5" spans="1:10" ht="101.7" customHeight="1" x14ac:dyDescent="0.4">
      <c r="A5" s="153">
        <v>52</v>
      </c>
      <c r="B5" s="153" t="s">
        <v>2330</v>
      </c>
      <c r="C5" s="24" t="s">
        <v>2799</v>
      </c>
      <c r="D5" s="24" t="s">
        <v>2375</v>
      </c>
      <c r="E5" s="153">
        <v>9</v>
      </c>
      <c r="F5" s="153" t="s">
        <v>42</v>
      </c>
      <c r="G5" s="24" t="s">
        <v>43</v>
      </c>
      <c r="H5" s="153" t="s">
        <v>258</v>
      </c>
      <c r="I5" s="24" t="s">
        <v>2735</v>
      </c>
      <c r="J5" s="24" t="s">
        <v>259</v>
      </c>
    </row>
    <row r="6" spans="1:10" ht="87.45" x14ac:dyDescent="0.4">
      <c r="A6" s="153">
        <v>46</v>
      </c>
      <c r="B6" s="153" t="s">
        <v>2331</v>
      </c>
      <c r="C6" s="24" t="s">
        <v>265</v>
      </c>
      <c r="D6" s="24" t="s">
        <v>266</v>
      </c>
      <c r="E6" s="153">
        <v>8.5</v>
      </c>
      <c r="F6" s="153" t="s">
        <v>42</v>
      </c>
      <c r="G6" s="24" t="s">
        <v>43</v>
      </c>
      <c r="H6" s="153" t="s">
        <v>258</v>
      </c>
      <c r="I6" s="24" t="s">
        <v>2735</v>
      </c>
      <c r="J6" s="24" t="s">
        <v>2783</v>
      </c>
    </row>
    <row r="7" spans="1:10" ht="117" customHeight="1" x14ac:dyDescent="0.4">
      <c r="A7" s="153" t="s">
        <v>2800</v>
      </c>
      <c r="B7" s="153" t="s">
        <v>2332</v>
      </c>
      <c r="C7" s="24" t="s">
        <v>267</v>
      </c>
      <c r="D7" s="24" t="s">
        <v>2376</v>
      </c>
      <c r="E7" s="153">
        <v>8</v>
      </c>
      <c r="F7" s="153" t="s">
        <v>68</v>
      </c>
      <c r="G7" s="24" t="s">
        <v>43</v>
      </c>
      <c r="H7" s="153" t="s">
        <v>258</v>
      </c>
      <c r="I7" s="24" t="s">
        <v>2735</v>
      </c>
      <c r="J7" s="24" t="s">
        <v>2784</v>
      </c>
    </row>
    <row r="8" spans="1:10" ht="72.900000000000006" x14ac:dyDescent="0.4">
      <c r="A8" s="153">
        <v>48</v>
      </c>
      <c r="B8" s="153" t="s">
        <v>2334</v>
      </c>
      <c r="C8" s="24" t="s">
        <v>268</v>
      </c>
      <c r="D8" s="24" t="s">
        <v>269</v>
      </c>
      <c r="E8" s="153">
        <v>7</v>
      </c>
      <c r="F8" s="153" t="s">
        <v>68</v>
      </c>
      <c r="G8" s="24" t="s">
        <v>43</v>
      </c>
      <c r="H8" s="153" t="s">
        <v>258</v>
      </c>
      <c r="I8" s="24" t="s">
        <v>2735</v>
      </c>
      <c r="J8" s="24" t="s">
        <v>2785</v>
      </c>
    </row>
    <row r="9" spans="1:10" ht="102" x14ac:dyDescent="0.4">
      <c r="A9" s="153">
        <v>56</v>
      </c>
      <c r="B9" s="153" t="s">
        <v>2335</v>
      </c>
      <c r="C9" s="24" t="s">
        <v>270</v>
      </c>
      <c r="D9" s="24" t="s">
        <v>2377</v>
      </c>
      <c r="E9" s="153">
        <v>7</v>
      </c>
      <c r="F9" s="153" t="s">
        <v>68</v>
      </c>
      <c r="G9" s="24" t="s">
        <v>43</v>
      </c>
      <c r="H9" s="153" t="s">
        <v>258</v>
      </c>
      <c r="I9" s="24" t="s">
        <v>2735</v>
      </c>
      <c r="J9" s="24" t="s">
        <v>271</v>
      </c>
    </row>
    <row r="10" spans="1:10" ht="87.45" x14ac:dyDescent="0.4">
      <c r="A10" s="153">
        <v>54</v>
      </c>
      <c r="B10" s="153" t="s">
        <v>2336</v>
      </c>
      <c r="C10" s="24" t="s">
        <v>272</v>
      </c>
      <c r="D10" s="300" t="s">
        <v>2801</v>
      </c>
      <c r="E10" s="153">
        <v>6</v>
      </c>
      <c r="F10" s="153" t="s">
        <v>68</v>
      </c>
      <c r="G10" s="24" t="s">
        <v>43</v>
      </c>
      <c r="H10" s="153" t="s">
        <v>258</v>
      </c>
      <c r="I10" s="24" t="s">
        <v>2735</v>
      </c>
      <c r="J10" s="24" t="s">
        <v>2786</v>
      </c>
    </row>
    <row r="11" spans="1:10" ht="58.3" x14ac:dyDescent="0.4">
      <c r="A11" s="153">
        <v>38</v>
      </c>
      <c r="B11" s="153" t="s">
        <v>2337</v>
      </c>
      <c r="C11" s="24" t="s">
        <v>273</v>
      </c>
      <c r="D11" s="24" t="s">
        <v>2378</v>
      </c>
      <c r="E11" s="153">
        <v>5</v>
      </c>
      <c r="F11" s="153" t="s">
        <v>87</v>
      </c>
      <c r="G11" s="24" t="s">
        <v>43</v>
      </c>
      <c r="H11" s="153" t="s">
        <v>258</v>
      </c>
      <c r="I11" s="24" t="s">
        <v>2735</v>
      </c>
      <c r="J11" s="24" t="s">
        <v>274</v>
      </c>
    </row>
    <row r="12" spans="1:10" ht="58.3" x14ac:dyDescent="0.4">
      <c r="A12" s="153">
        <v>40</v>
      </c>
      <c r="B12" s="153" t="s">
        <v>2338</v>
      </c>
      <c r="C12" s="24" t="s">
        <v>275</v>
      </c>
      <c r="D12" s="24" t="s">
        <v>2379</v>
      </c>
      <c r="E12" s="153">
        <v>5</v>
      </c>
      <c r="F12" s="153" t="s">
        <v>87</v>
      </c>
      <c r="G12" s="24" t="s">
        <v>43</v>
      </c>
      <c r="H12" s="153" t="s">
        <v>258</v>
      </c>
      <c r="I12" s="24" t="s">
        <v>2735</v>
      </c>
      <c r="J12" s="24" t="s">
        <v>2787</v>
      </c>
    </row>
    <row r="13" spans="1:10" ht="72.900000000000006" x14ac:dyDescent="0.4">
      <c r="A13" s="153">
        <v>44</v>
      </c>
      <c r="B13" s="153" t="s">
        <v>2339</v>
      </c>
      <c r="C13" s="24" t="s">
        <v>276</v>
      </c>
      <c r="D13" s="24" t="s">
        <v>2380</v>
      </c>
      <c r="E13" s="153">
        <v>5</v>
      </c>
      <c r="F13" s="153" t="s">
        <v>87</v>
      </c>
      <c r="G13" s="24" t="s">
        <v>43</v>
      </c>
      <c r="H13" s="153" t="s">
        <v>258</v>
      </c>
      <c r="I13" s="24" t="s">
        <v>2735</v>
      </c>
      <c r="J13" s="24" t="s">
        <v>2788</v>
      </c>
    </row>
    <row r="14" spans="1:10" ht="58.3" x14ac:dyDescent="0.4">
      <c r="A14" s="153">
        <v>49</v>
      </c>
      <c r="B14" s="153" t="s">
        <v>2340</v>
      </c>
      <c r="C14" s="24" t="s">
        <v>277</v>
      </c>
      <c r="D14" s="24" t="s">
        <v>2381</v>
      </c>
      <c r="E14" s="153">
        <v>4</v>
      </c>
      <c r="F14" s="153" t="s">
        <v>87</v>
      </c>
      <c r="G14" s="24" t="s">
        <v>43</v>
      </c>
      <c r="H14" s="153" t="s">
        <v>258</v>
      </c>
      <c r="I14" s="24" t="s">
        <v>2735</v>
      </c>
      <c r="J14" s="24" t="s">
        <v>2789</v>
      </c>
    </row>
    <row r="15" spans="1:10" ht="58.3" x14ac:dyDescent="0.4">
      <c r="A15" s="153">
        <v>51</v>
      </c>
      <c r="B15" s="153" t="s">
        <v>2341</v>
      </c>
      <c r="C15" s="24" t="s">
        <v>278</v>
      </c>
      <c r="D15" s="24" t="s">
        <v>2382</v>
      </c>
      <c r="E15" s="153">
        <v>4</v>
      </c>
      <c r="F15" s="153" t="s">
        <v>87</v>
      </c>
      <c r="G15" s="24" t="s">
        <v>43</v>
      </c>
      <c r="H15" s="153" t="s">
        <v>258</v>
      </c>
      <c r="I15" s="24" t="s">
        <v>2735</v>
      </c>
      <c r="J15" s="24" t="s">
        <v>259</v>
      </c>
    </row>
    <row r="16" spans="1:10" ht="58.3" x14ac:dyDescent="0.4">
      <c r="A16" s="153">
        <v>36</v>
      </c>
      <c r="B16" s="153" t="s">
        <v>2342</v>
      </c>
      <c r="C16" s="24" t="s">
        <v>279</v>
      </c>
      <c r="D16" s="24"/>
      <c r="E16" s="153">
        <v>3</v>
      </c>
      <c r="F16" s="153" t="s">
        <v>87</v>
      </c>
      <c r="G16" s="24" t="s">
        <v>43</v>
      </c>
      <c r="H16" s="153" t="s">
        <v>258</v>
      </c>
      <c r="I16" s="24" t="s">
        <v>2735</v>
      </c>
      <c r="J16" s="24" t="s">
        <v>280</v>
      </c>
    </row>
    <row r="17" spans="1:10" ht="58.3" x14ac:dyDescent="0.4">
      <c r="A17" s="153">
        <v>41</v>
      </c>
      <c r="B17" s="153" t="s">
        <v>2343</v>
      </c>
      <c r="C17" s="24" t="s">
        <v>281</v>
      </c>
      <c r="D17" s="24" t="s">
        <v>2383</v>
      </c>
      <c r="E17" s="153">
        <v>3</v>
      </c>
      <c r="F17" s="153" t="s">
        <v>87</v>
      </c>
      <c r="G17" s="24" t="s">
        <v>43</v>
      </c>
      <c r="H17" s="153" t="s">
        <v>258</v>
      </c>
      <c r="I17" s="24" t="s">
        <v>2735</v>
      </c>
      <c r="J17" s="24" t="s">
        <v>282</v>
      </c>
    </row>
    <row r="18" spans="1:10" ht="116.6" x14ac:dyDescent="0.4">
      <c r="A18" s="153">
        <v>47</v>
      </c>
      <c r="B18" s="153" t="s">
        <v>2344</v>
      </c>
      <c r="C18" s="24" t="s">
        <v>283</v>
      </c>
      <c r="D18" s="24" t="s">
        <v>284</v>
      </c>
      <c r="E18" s="153">
        <v>1.5</v>
      </c>
      <c r="F18" s="153" t="s">
        <v>153</v>
      </c>
      <c r="G18" s="24" t="s">
        <v>43</v>
      </c>
      <c r="H18" s="153" t="s">
        <v>258</v>
      </c>
      <c r="I18" s="24" t="s">
        <v>2735</v>
      </c>
      <c r="J18" s="24" t="s">
        <v>2790</v>
      </c>
    </row>
    <row r="19" spans="1:10" ht="58.3" x14ac:dyDescent="0.4">
      <c r="A19" s="153">
        <v>43</v>
      </c>
      <c r="B19" s="153" t="s">
        <v>2345</v>
      </c>
      <c r="C19" s="24" t="s">
        <v>285</v>
      </c>
      <c r="D19" s="24"/>
      <c r="E19" s="153">
        <v>1</v>
      </c>
      <c r="F19" s="153" t="s">
        <v>153</v>
      </c>
      <c r="G19" s="24" t="s">
        <v>43</v>
      </c>
      <c r="H19" s="153" t="s">
        <v>258</v>
      </c>
      <c r="I19" s="24" t="s">
        <v>2735</v>
      </c>
      <c r="J19" s="24" t="s">
        <v>286</v>
      </c>
    </row>
    <row r="20" spans="1:10" ht="58.3" x14ac:dyDescent="0.4">
      <c r="A20" s="153">
        <v>45</v>
      </c>
      <c r="B20" s="153" t="s">
        <v>2346</v>
      </c>
      <c r="C20" s="24" t="s">
        <v>287</v>
      </c>
      <c r="D20" s="24"/>
      <c r="E20" s="153">
        <v>1</v>
      </c>
      <c r="F20" s="153" t="s">
        <v>153</v>
      </c>
      <c r="G20" s="24" t="s">
        <v>43</v>
      </c>
      <c r="H20" s="153" t="s">
        <v>258</v>
      </c>
      <c r="I20" s="24" t="s">
        <v>2735</v>
      </c>
      <c r="J20" s="24" t="s">
        <v>288</v>
      </c>
    </row>
    <row r="21" spans="1:10" ht="72.900000000000006" x14ac:dyDescent="0.4">
      <c r="A21" s="153">
        <v>57</v>
      </c>
      <c r="B21" s="153" t="s">
        <v>2347</v>
      </c>
      <c r="C21" s="24" t="s">
        <v>289</v>
      </c>
      <c r="D21" s="24" t="s">
        <v>2384</v>
      </c>
      <c r="E21" s="153">
        <v>1</v>
      </c>
      <c r="F21" s="153" t="s">
        <v>153</v>
      </c>
      <c r="G21" s="24" t="s">
        <v>43</v>
      </c>
      <c r="H21" s="153" t="s">
        <v>258</v>
      </c>
      <c r="I21" s="24" t="s">
        <v>2735</v>
      </c>
      <c r="J21" s="24" t="s">
        <v>290</v>
      </c>
    </row>
    <row r="22" spans="1:10" ht="58.3" x14ac:dyDescent="0.4">
      <c r="A22" s="153" t="s">
        <v>291</v>
      </c>
      <c r="B22" s="153" t="s">
        <v>2348</v>
      </c>
      <c r="C22" s="24" t="s">
        <v>292</v>
      </c>
      <c r="D22" s="24"/>
      <c r="E22" s="153">
        <v>1</v>
      </c>
      <c r="F22" s="153" t="s">
        <v>153</v>
      </c>
      <c r="G22" s="24" t="s">
        <v>43</v>
      </c>
      <c r="H22" s="24" t="s">
        <v>43</v>
      </c>
      <c r="I22" s="24" t="s">
        <v>2735</v>
      </c>
      <c r="J22" s="24" t="s">
        <v>293</v>
      </c>
    </row>
    <row r="23" spans="1:10" ht="72.900000000000006" x14ac:dyDescent="0.4">
      <c r="A23" s="153">
        <v>42</v>
      </c>
      <c r="B23" s="153" t="s">
        <v>2349</v>
      </c>
      <c r="C23" s="24" t="s">
        <v>294</v>
      </c>
      <c r="D23" s="24" t="s">
        <v>2383</v>
      </c>
      <c r="E23" s="153">
        <v>0</v>
      </c>
      <c r="F23" s="153" t="s">
        <v>153</v>
      </c>
      <c r="G23" s="24" t="s">
        <v>43</v>
      </c>
      <c r="H23" s="153" t="s">
        <v>258</v>
      </c>
      <c r="I23" s="24" t="s">
        <v>2735</v>
      </c>
      <c r="J23" s="24" t="s">
        <v>274</v>
      </c>
    </row>
    <row r="24" spans="1:10" ht="58.3" x14ac:dyDescent="0.4">
      <c r="A24" s="153" t="s">
        <v>295</v>
      </c>
      <c r="B24" s="153" t="s">
        <v>2350</v>
      </c>
      <c r="C24" s="24" t="s">
        <v>296</v>
      </c>
      <c r="D24" s="24" t="s">
        <v>297</v>
      </c>
      <c r="E24" s="153">
        <v>0</v>
      </c>
      <c r="F24" s="153" t="s">
        <v>153</v>
      </c>
      <c r="G24" s="24" t="s">
        <v>43</v>
      </c>
      <c r="H24" s="24" t="s">
        <v>43</v>
      </c>
      <c r="I24" s="24" t="s">
        <v>2735</v>
      </c>
      <c r="J24" s="24" t="s">
        <v>2791</v>
      </c>
    </row>
    <row r="25" spans="1:10" ht="72.900000000000006" x14ac:dyDescent="0.4">
      <c r="A25" s="153" t="s">
        <v>298</v>
      </c>
      <c r="B25" s="153" t="s">
        <v>2351</v>
      </c>
      <c r="C25" s="24" t="s">
        <v>299</v>
      </c>
      <c r="D25" s="24" t="s">
        <v>300</v>
      </c>
      <c r="E25" s="153">
        <v>0</v>
      </c>
      <c r="F25" s="153" t="s">
        <v>153</v>
      </c>
      <c r="G25" s="24" t="s">
        <v>43</v>
      </c>
      <c r="H25" s="24" t="s">
        <v>43</v>
      </c>
      <c r="I25" s="24" t="s">
        <v>2735</v>
      </c>
      <c r="J25" s="24" t="s">
        <v>2792</v>
      </c>
    </row>
    <row r="26" spans="1:10" ht="58.3" x14ac:dyDescent="0.4">
      <c r="A26" s="153" t="s">
        <v>301</v>
      </c>
      <c r="B26" s="153" t="s">
        <v>2352</v>
      </c>
      <c r="C26" s="24" t="s">
        <v>302</v>
      </c>
      <c r="D26" s="24" t="s">
        <v>303</v>
      </c>
      <c r="E26" s="153">
        <v>0</v>
      </c>
      <c r="F26" s="153" t="s">
        <v>153</v>
      </c>
      <c r="G26" s="24" t="s">
        <v>43</v>
      </c>
      <c r="H26" s="24" t="s">
        <v>43</v>
      </c>
      <c r="I26" s="24" t="s">
        <v>2735</v>
      </c>
      <c r="J26" s="24" t="s">
        <v>304</v>
      </c>
    </row>
    <row r="27" spans="1:10" ht="58.3" x14ac:dyDescent="0.4">
      <c r="A27" s="153" t="s">
        <v>305</v>
      </c>
      <c r="B27" s="153" t="s">
        <v>2333</v>
      </c>
      <c r="C27" s="24" t="s">
        <v>306</v>
      </c>
      <c r="D27" s="24" t="s">
        <v>303</v>
      </c>
      <c r="E27" s="153">
        <v>0</v>
      </c>
      <c r="F27" s="153" t="s">
        <v>153</v>
      </c>
      <c r="G27" s="24" t="s">
        <v>43</v>
      </c>
      <c r="H27" s="24" t="s">
        <v>43</v>
      </c>
      <c r="I27" s="24" t="s">
        <v>2735</v>
      </c>
      <c r="J27" s="24" t="s">
        <v>2793</v>
      </c>
    </row>
  </sheetData>
  <autoFilter ref="A1:J27" xr:uid="{C12CE168-CFAD-43A2-A0F8-8E694D7DEFE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F3B4C-EEE6-4A67-9C9A-E31B156BD2E5}">
  <dimension ref="A1:J19"/>
  <sheetViews>
    <sheetView workbookViewId="0"/>
  </sheetViews>
  <sheetFormatPr defaultRowHeight="14.6" x14ac:dyDescent="0.4"/>
  <cols>
    <col min="1" max="1" width="12.4609375" style="5" customWidth="1"/>
    <col min="2" max="2" width="7.3046875" style="5" customWidth="1"/>
    <col min="3" max="3" width="55.84375" customWidth="1"/>
    <col min="4" max="4" width="56.84375" customWidth="1"/>
    <col min="5" max="5" width="14.69140625" style="4" bestFit="1" customWidth="1"/>
    <col min="6" max="6" width="23.07421875" style="4" customWidth="1"/>
    <col min="7" max="7" width="17.07421875" style="4" bestFit="1" customWidth="1"/>
    <col min="8" max="8" width="19.3046875" customWidth="1"/>
    <col min="9" max="9" width="23.07421875" customWidth="1"/>
    <col min="10" max="10" width="18.3046875" customWidth="1"/>
  </cols>
  <sheetData>
    <row r="1" spans="1:10" ht="102.9" customHeight="1" x14ac:dyDescent="0.4">
      <c r="A1" s="183" t="s">
        <v>1220</v>
      </c>
      <c r="B1" s="183" t="s">
        <v>2223</v>
      </c>
      <c r="C1" s="298" t="s">
        <v>34</v>
      </c>
      <c r="D1" s="298" t="s">
        <v>35</v>
      </c>
      <c r="E1" s="298" t="s">
        <v>307</v>
      </c>
      <c r="F1" s="183" t="s">
        <v>2861</v>
      </c>
      <c r="G1" s="298" t="s">
        <v>36</v>
      </c>
      <c r="H1" s="183" t="s">
        <v>308</v>
      </c>
      <c r="I1" s="298" t="s">
        <v>7</v>
      </c>
      <c r="J1" s="298" t="s">
        <v>8</v>
      </c>
    </row>
    <row r="2" spans="1:10" ht="58.3" x14ac:dyDescent="0.4">
      <c r="A2" s="24">
        <v>58</v>
      </c>
      <c r="B2" s="24" t="s">
        <v>2353</v>
      </c>
      <c r="C2" s="24" t="s">
        <v>309</v>
      </c>
      <c r="D2" s="24"/>
      <c r="E2" s="153">
        <v>3</v>
      </c>
      <c r="F2" s="153">
        <v>0</v>
      </c>
      <c r="G2" s="153" t="s">
        <v>42</v>
      </c>
      <c r="H2" s="24" t="s">
        <v>310</v>
      </c>
      <c r="I2" s="24" t="s">
        <v>2735</v>
      </c>
      <c r="J2" s="24" t="s">
        <v>2794</v>
      </c>
    </row>
    <row r="3" spans="1:10" ht="58.3" x14ac:dyDescent="0.4">
      <c r="A3" s="24">
        <v>59</v>
      </c>
      <c r="B3" s="24" t="s">
        <v>2354</v>
      </c>
      <c r="C3" s="24" t="s">
        <v>311</v>
      </c>
      <c r="D3" s="24" t="s">
        <v>2385</v>
      </c>
      <c r="E3" s="153">
        <v>3</v>
      </c>
      <c r="F3" s="153">
        <v>0</v>
      </c>
      <c r="G3" s="153" t="s">
        <v>42</v>
      </c>
      <c r="H3" s="24" t="s">
        <v>310</v>
      </c>
      <c r="I3" s="24" t="s">
        <v>2735</v>
      </c>
      <c r="J3" s="24" t="s">
        <v>312</v>
      </c>
    </row>
    <row r="4" spans="1:10" ht="58.3" x14ac:dyDescent="0.4">
      <c r="A4" s="24">
        <v>60</v>
      </c>
      <c r="B4" s="24" t="s">
        <v>2355</v>
      </c>
      <c r="C4" s="24" t="s">
        <v>313</v>
      </c>
      <c r="D4" s="24"/>
      <c r="E4" s="153">
        <v>2</v>
      </c>
      <c r="F4" s="153">
        <v>2</v>
      </c>
      <c r="G4" s="153" t="s">
        <v>42</v>
      </c>
      <c r="H4" s="24" t="s">
        <v>310</v>
      </c>
      <c r="I4" s="24" t="s">
        <v>2735</v>
      </c>
      <c r="J4" s="24" t="s">
        <v>314</v>
      </c>
    </row>
    <row r="5" spans="1:10" ht="102" x14ac:dyDescent="0.4">
      <c r="A5" s="24">
        <v>61</v>
      </c>
      <c r="B5" s="24" t="s">
        <v>2356</v>
      </c>
      <c r="C5" s="24" t="s">
        <v>315</v>
      </c>
      <c r="D5" s="24" t="s">
        <v>316</v>
      </c>
      <c r="E5" s="153">
        <v>1</v>
      </c>
      <c r="F5" s="153">
        <v>5</v>
      </c>
      <c r="G5" s="153" t="s">
        <v>42</v>
      </c>
      <c r="H5" s="24" t="s">
        <v>310</v>
      </c>
      <c r="I5" s="24" t="s">
        <v>2735</v>
      </c>
      <c r="J5" s="24" t="s">
        <v>317</v>
      </c>
    </row>
    <row r="6" spans="1:10" ht="102" x14ac:dyDescent="0.4">
      <c r="A6" s="24">
        <v>62</v>
      </c>
      <c r="B6" s="24" t="s">
        <v>2357</v>
      </c>
      <c r="C6" s="24" t="s">
        <v>318</v>
      </c>
      <c r="D6" s="24" t="s">
        <v>319</v>
      </c>
      <c r="E6" s="153">
        <v>1</v>
      </c>
      <c r="F6" s="153">
        <v>0</v>
      </c>
      <c r="G6" s="153" t="s">
        <v>42</v>
      </c>
      <c r="H6" s="24" t="s">
        <v>310</v>
      </c>
      <c r="I6" s="24" t="s">
        <v>2735</v>
      </c>
      <c r="J6" s="24" t="s">
        <v>2795</v>
      </c>
    </row>
    <row r="7" spans="1:10" ht="60.9" customHeight="1" x14ac:dyDescent="0.4">
      <c r="A7" s="24">
        <v>91</v>
      </c>
      <c r="B7" s="24" t="s">
        <v>2358</v>
      </c>
      <c r="C7" s="24" t="s">
        <v>320</v>
      </c>
      <c r="D7" s="24"/>
      <c r="E7" s="153">
        <v>0</v>
      </c>
      <c r="F7" s="153" t="s">
        <v>54</v>
      </c>
      <c r="G7" s="153" t="s">
        <v>68</v>
      </c>
      <c r="H7" s="24" t="s">
        <v>310</v>
      </c>
      <c r="I7" s="24" t="s">
        <v>2735</v>
      </c>
      <c r="J7" s="24" t="s">
        <v>2796</v>
      </c>
    </row>
    <row r="8" spans="1:10" ht="58.3" x14ac:dyDescent="0.4">
      <c r="A8" s="24">
        <v>92</v>
      </c>
      <c r="B8" s="24" t="s">
        <v>2359</v>
      </c>
      <c r="C8" s="24" t="s">
        <v>321</v>
      </c>
      <c r="D8" s="24"/>
      <c r="E8" s="153">
        <v>0</v>
      </c>
      <c r="F8" s="153" t="s">
        <v>54</v>
      </c>
      <c r="G8" s="153" t="s">
        <v>68</v>
      </c>
      <c r="H8" s="24" t="s">
        <v>310</v>
      </c>
      <c r="I8" s="24" t="s">
        <v>2735</v>
      </c>
      <c r="J8" s="24" t="s">
        <v>317</v>
      </c>
    </row>
    <row r="9" spans="1:10" ht="58.3" x14ac:dyDescent="0.4">
      <c r="A9" s="153" t="s">
        <v>322</v>
      </c>
      <c r="B9" s="153" t="s">
        <v>2360</v>
      </c>
      <c r="C9" s="24" t="s">
        <v>323</v>
      </c>
      <c r="D9" s="24" t="s">
        <v>324</v>
      </c>
      <c r="E9" s="24" t="s">
        <v>54</v>
      </c>
      <c r="F9" s="153">
        <v>4</v>
      </c>
      <c r="G9" s="24" t="s">
        <v>2537</v>
      </c>
      <c r="H9" s="24" t="s">
        <v>43</v>
      </c>
      <c r="I9" s="24" t="s">
        <v>2735</v>
      </c>
      <c r="J9" s="24" t="s">
        <v>2797</v>
      </c>
    </row>
    <row r="10" spans="1:10" ht="58.3" x14ac:dyDescent="0.4">
      <c r="A10" s="153" t="s">
        <v>325</v>
      </c>
      <c r="B10" s="153" t="s">
        <v>2361</v>
      </c>
      <c r="C10" s="153" t="s">
        <v>2525</v>
      </c>
      <c r="D10" s="24" t="s">
        <v>326</v>
      </c>
      <c r="E10" s="153" t="s">
        <v>54</v>
      </c>
      <c r="F10" s="153">
        <v>2</v>
      </c>
      <c r="G10" s="24" t="s">
        <v>2537</v>
      </c>
      <c r="H10" s="24" t="s">
        <v>43</v>
      </c>
      <c r="I10" s="24" t="s">
        <v>2735</v>
      </c>
      <c r="J10" s="24" t="s">
        <v>327</v>
      </c>
    </row>
    <row r="11" spans="1:10" ht="58.3" x14ac:dyDescent="0.4">
      <c r="A11" s="153" t="s">
        <v>328</v>
      </c>
      <c r="B11" s="153" t="s">
        <v>2362</v>
      </c>
      <c r="C11" s="24" t="s">
        <v>329</v>
      </c>
      <c r="D11" s="153"/>
      <c r="E11" s="153" t="s">
        <v>54</v>
      </c>
      <c r="F11" s="153">
        <v>0</v>
      </c>
      <c r="G11" s="24" t="s">
        <v>2537</v>
      </c>
      <c r="H11" s="24" t="s">
        <v>43</v>
      </c>
      <c r="I11" s="24" t="s">
        <v>2735</v>
      </c>
      <c r="J11" s="24" t="s">
        <v>330</v>
      </c>
    </row>
    <row r="12" spans="1:10" ht="58.3" x14ac:dyDescent="0.4">
      <c r="A12" s="153" t="s">
        <v>331</v>
      </c>
      <c r="B12" s="153" t="s">
        <v>2363</v>
      </c>
      <c r="C12" s="24" t="s">
        <v>332</v>
      </c>
      <c r="D12" s="153"/>
      <c r="E12" s="153" t="s">
        <v>54</v>
      </c>
      <c r="F12" s="153">
        <v>0</v>
      </c>
      <c r="G12" s="24" t="s">
        <v>2537</v>
      </c>
      <c r="H12" s="24" t="s">
        <v>43</v>
      </c>
      <c r="I12" s="24" t="s">
        <v>2735</v>
      </c>
      <c r="J12" s="24" t="s">
        <v>2798</v>
      </c>
    </row>
    <row r="13" spans="1:10" x14ac:dyDescent="0.4">
      <c r="A13" s="16"/>
      <c r="B13" s="16"/>
      <c r="C13" s="13"/>
      <c r="D13" s="13"/>
      <c r="E13" s="18"/>
      <c r="F13" s="18"/>
      <c r="G13" s="18"/>
      <c r="H13" s="13"/>
    </row>
    <row r="14" spans="1:10" x14ac:dyDescent="0.4">
      <c r="A14" s="16"/>
      <c r="B14" s="16"/>
      <c r="C14" s="13"/>
      <c r="D14" s="13"/>
      <c r="E14" s="18"/>
      <c r="F14" s="18"/>
      <c r="G14" s="18"/>
      <c r="H14" s="13"/>
    </row>
    <row r="15" spans="1:10" ht="13.75" customHeight="1" x14ac:dyDescent="0.4">
      <c r="A15" s="241"/>
      <c r="B15" s="241"/>
      <c r="C15" s="241"/>
      <c r="D15" s="241"/>
      <c r="E15" s="18"/>
      <c r="F15" s="18"/>
      <c r="G15" s="18"/>
      <c r="H15" s="13"/>
    </row>
    <row r="16" spans="1:10" x14ac:dyDescent="0.4">
      <c r="A16" s="16"/>
      <c r="B16" s="16"/>
      <c r="C16" s="13"/>
      <c r="D16" s="13"/>
      <c r="E16" s="18"/>
      <c r="F16" s="18"/>
      <c r="G16" s="18"/>
      <c r="H16" s="13"/>
    </row>
    <row r="17" spans="1:8" x14ac:dyDescent="0.4">
      <c r="A17" s="16"/>
      <c r="B17" s="16"/>
      <c r="C17" s="13"/>
      <c r="D17" s="13"/>
      <c r="E17" s="18"/>
      <c r="F17" s="18"/>
      <c r="G17" s="18"/>
      <c r="H17" s="13"/>
    </row>
    <row r="18" spans="1:8" x14ac:dyDescent="0.4">
      <c r="A18" s="16"/>
      <c r="B18" s="16"/>
      <c r="C18" s="13"/>
      <c r="D18" s="13"/>
      <c r="E18" s="18"/>
      <c r="F18" s="18"/>
      <c r="G18" s="18"/>
      <c r="H18" s="13"/>
    </row>
    <row r="19" spans="1:8" x14ac:dyDescent="0.4">
      <c r="A19" s="16"/>
      <c r="B19" s="16"/>
      <c r="C19" s="13"/>
      <c r="D19" s="13"/>
      <c r="E19" s="18"/>
      <c r="F19" s="18"/>
      <c r="G19" s="18"/>
      <c r="H19" s="13"/>
    </row>
  </sheetData>
  <autoFilter ref="A1:J12" xr:uid="{033F3B4C-EEE6-4A67-9C9A-E31B156BD2E5}"/>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42EC-6647-47D1-8BA9-788F685D2CD5}">
  <dimension ref="A1:F4"/>
  <sheetViews>
    <sheetView workbookViewId="0"/>
  </sheetViews>
  <sheetFormatPr defaultRowHeight="14.6" x14ac:dyDescent="0.4"/>
  <cols>
    <col min="1" max="1" width="12.23046875" style="13" customWidth="1"/>
    <col min="2" max="2" width="10.23046875" style="13" customWidth="1"/>
    <col min="3" max="3" width="37.69140625" style="13" customWidth="1"/>
    <col min="4" max="4" width="47.07421875" style="13" customWidth="1"/>
    <col min="5" max="5" width="14.3046875" style="13" customWidth="1"/>
    <col min="6" max="6" width="21.61328125" style="13" customWidth="1"/>
    <col min="7" max="16384" width="9.23046875" style="13"/>
  </cols>
  <sheetData>
    <row r="1" spans="1:6" ht="29.15" x14ac:dyDescent="0.4">
      <c r="A1" s="57" t="s">
        <v>333</v>
      </c>
      <c r="B1" s="127" t="s">
        <v>1220</v>
      </c>
      <c r="C1" s="290" t="s">
        <v>34</v>
      </c>
      <c r="D1" s="290" t="s">
        <v>35</v>
      </c>
      <c r="E1" s="187" t="s">
        <v>1239</v>
      </c>
      <c r="F1" s="291" t="s">
        <v>1241</v>
      </c>
    </row>
    <row r="2" spans="1:6" ht="43.75" x14ac:dyDescent="0.4">
      <c r="A2" s="22" t="s">
        <v>337</v>
      </c>
      <c r="B2" s="129" t="s">
        <v>334</v>
      </c>
      <c r="C2" s="128" t="s">
        <v>335</v>
      </c>
      <c r="D2" s="128" t="s">
        <v>336</v>
      </c>
      <c r="E2" s="199">
        <v>0</v>
      </c>
      <c r="F2" s="21" t="s">
        <v>43</v>
      </c>
    </row>
    <row r="3" spans="1:6" ht="43.75" x14ac:dyDescent="0.4">
      <c r="A3" s="22" t="s">
        <v>337</v>
      </c>
      <c r="B3" s="22" t="s">
        <v>338</v>
      </c>
      <c r="C3" s="23" t="s">
        <v>339</v>
      </c>
      <c r="D3" s="21" t="s">
        <v>340</v>
      </c>
      <c r="E3" s="193">
        <v>1</v>
      </c>
      <c r="F3" s="21" t="s">
        <v>43</v>
      </c>
    </row>
    <row r="4" spans="1:6" ht="58.3" x14ac:dyDescent="0.4">
      <c r="A4" s="22" t="s">
        <v>14</v>
      </c>
      <c r="B4" s="22" t="s">
        <v>341</v>
      </c>
      <c r="C4" s="22" t="s">
        <v>342</v>
      </c>
      <c r="D4" s="21" t="s">
        <v>343</v>
      </c>
      <c r="E4" s="22">
        <v>0</v>
      </c>
      <c r="F4" s="21" t="s">
        <v>43</v>
      </c>
    </row>
  </sheetData>
  <autoFilter ref="A1:F4" xr:uid="{BB1D42EC-6647-47D1-8BA9-788F685D2CD5}"/>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5A01-1917-43FC-B631-A3D9A999E151}">
  <dimension ref="A1:B105"/>
  <sheetViews>
    <sheetView zoomScale="90" zoomScaleNormal="90" workbookViewId="0"/>
  </sheetViews>
  <sheetFormatPr defaultRowHeight="14.6" x14ac:dyDescent="0.4"/>
  <cols>
    <col min="1" max="1" width="149.3046875" customWidth="1"/>
    <col min="2" max="2" width="91.53515625" customWidth="1"/>
  </cols>
  <sheetData>
    <row r="1" spans="1:2" ht="20.6" x14ac:dyDescent="0.55000000000000004">
      <c r="A1" s="379" t="s">
        <v>5</v>
      </c>
      <c r="B1" s="379"/>
    </row>
    <row r="2" spans="1:2" x14ac:dyDescent="0.4">
      <c r="A2" s="380" t="s">
        <v>5</v>
      </c>
      <c r="B2" s="380" t="s">
        <v>1344</v>
      </c>
    </row>
    <row r="3" spans="1:2" ht="29.15" x14ac:dyDescent="0.4">
      <c r="A3" s="6" t="s">
        <v>344</v>
      </c>
    </row>
    <row r="4" spans="1:2" ht="29.15" x14ac:dyDescent="0.4">
      <c r="A4" s="1" t="s">
        <v>2191</v>
      </c>
    </row>
    <row r="5" spans="1:2" ht="87.45" x14ac:dyDescent="0.4">
      <c r="A5" s="6" t="s">
        <v>1413</v>
      </c>
      <c r="B5" s="10" t="s">
        <v>1414</v>
      </c>
    </row>
    <row r="6" spans="1:2" ht="72.900000000000006" x14ac:dyDescent="0.4">
      <c r="A6" s="6" t="s">
        <v>1354</v>
      </c>
      <c r="B6" s="6" t="s">
        <v>1355</v>
      </c>
    </row>
    <row r="7" spans="1:2" ht="29.15" x14ac:dyDescent="0.4">
      <c r="A7" s="6" t="s">
        <v>1403</v>
      </c>
      <c r="B7" s="6"/>
    </row>
    <row r="8" spans="1:2" ht="29.15" x14ac:dyDescent="0.4">
      <c r="A8" s="6" t="s">
        <v>1396</v>
      </c>
      <c r="B8" s="6"/>
    </row>
    <row r="9" spans="1:2" ht="29.15" x14ac:dyDescent="0.4">
      <c r="A9" s="6" t="s">
        <v>1398</v>
      </c>
      <c r="B9" s="6"/>
    </row>
    <row r="10" spans="1:2" ht="72.900000000000006" x14ac:dyDescent="0.4">
      <c r="A10" s="6" t="s">
        <v>1375</v>
      </c>
      <c r="B10" s="6" t="s">
        <v>1379</v>
      </c>
    </row>
    <row r="11" spans="1:2" ht="29.15" x14ac:dyDescent="0.4">
      <c r="A11" s="6" t="s">
        <v>1650</v>
      </c>
      <c r="B11" s="6"/>
    </row>
    <row r="12" spans="1:2" ht="29.15" x14ac:dyDescent="0.4">
      <c r="A12" s="6" t="s">
        <v>2720</v>
      </c>
      <c r="B12" s="6"/>
    </row>
    <row r="13" spans="1:2" ht="29.15" x14ac:dyDescent="0.4">
      <c r="A13" s="6" t="s">
        <v>1362</v>
      </c>
      <c r="B13" s="6"/>
    </row>
    <row r="14" spans="1:2" x14ac:dyDescent="0.4">
      <c r="A14" s="6" t="s">
        <v>345</v>
      </c>
      <c r="B14" s="7"/>
    </row>
    <row r="15" spans="1:2" ht="43.75" x14ac:dyDescent="0.4">
      <c r="A15" s="6" t="s">
        <v>2082</v>
      </c>
      <c r="B15" s="7"/>
    </row>
    <row r="16" spans="1:2" ht="29.15" x14ac:dyDescent="0.4">
      <c r="A16" s="6" t="s">
        <v>1392</v>
      </c>
      <c r="B16" s="7"/>
    </row>
    <row r="17" spans="1:2" ht="58.3" x14ac:dyDescent="0.4">
      <c r="A17" s="6" t="s">
        <v>346</v>
      </c>
      <c r="B17" s="7"/>
    </row>
    <row r="18" spans="1:2" ht="29.15" x14ac:dyDescent="0.4">
      <c r="A18" s="6" t="s">
        <v>347</v>
      </c>
      <c r="B18" s="7"/>
    </row>
    <row r="19" spans="1:2" ht="29.15" x14ac:dyDescent="0.4">
      <c r="A19" s="1" t="s">
        <v>1356</v>
      </c>
      <c r="B19" s="7"/>
    </row>
    <row r="20" spans="1:2" ht="29.15" x14ac:dyDescent="0.4">
      <c r="A20" s="1" t="s">
        <v>1391</v>
      </c>
      <c r="B20" s="7"/>
    </row>
    <row r="21" spans="1:2" ht="72.900000000000006" x14ac:dyDescent="0.4">
      <c r="A21" s="10" t="s">
        <v>1377</v>
      </c>
      <c r="B21" s="6" t="s">
        <v>1378</v>
      </c>
    </row>
    <row r="22" spans="1:2" ht="29.15" x14ac:dyDescent="0.4">
      <c r="A22" s="8" t="s">
        <v>1345</v>
      </c>
      <c r="B22" s="7"/>
    </row>
    <row r="23" spans="1:2" ht="29.15" x14ac:dyDescent="0.4">
      <c r="A23" s="8" t="s">
        <v>2722</v>
      </c>
      <c r="B23" s="7"/>
    </row>
    <row r="24" spans="1:2" x14ac:dyDescent="0.4">
      <c r="A24" s="8" t="s">
        <v>2184</v>
      </c>
      <c r="B24" s="7"/>
    </row>
    <row r="25" spans="1:2" ht="29.15" x14ac:dyDescent="0.4">
      <c r="A25" s="8" t="s">
        <v>1397</v>
      </c>
      <c r="B25" s="7"/>
    </row>
    <row r="26" spans="1:2" ht="87.45" x14ac:dyDescent="0.4">
      <c r="A26" s="8" t="s">
        <v>1382</v>
      </c>
      <c r="B26" s="6" t="s">
        <v>1383</v>
      </c>
    </row>
    <row r="27" spans="1:2" ht="29.15" x14ac:dyDescent="0.4">
      <c r="A27" s="8" t="s">
        <v>2216</v>
      </c>
      <c r="B27" s="6"/>
    </row>
    <row r="28" spans="1:2" ht="29.15" x14ac:dyDescent="0.4">
      <c r="A28" s="8" t="s">
        <v>2386</v>
      </c>
      <c r="B28" s="6"/>
    </row>
    <row r="29" spans="1:2" ht="29.15" x14ac:dyDescent="0.4">
      <c r="A29" s="8" t="s">
        <v>1451</v>
      </c>
      <c r="B29" s="6"/>
    </row>
    <row r="30" spans="1:2" ht="29.15" x14ac:dyDescent="0.4">
      <c r="A30" s="8" t="s">
        <v>1384</v>
      </c>
      <c r="B30" s="6"/>
    </row>
    <row r="31" spans="1:2" ht="29.15" x14ac:dyDescent="0.4">
      <c r="A31" s="8" t="s">
        <v>2160</v>
      </c>
      <c r="B31" s="6"/>
    </row>
    <row r="32" spans="1:2" ht="29.15" x14ac:dyDescent="0.4">
      <c r="A32" s="1" t="s">
        <v>2169</v>
      </c>
      <c r="B32" s="6"/>
    </row>
    <row r="33" spans="1:2" ht="29.15" x14ac:dyDescent="0.4">
      <c r="A33" s="1" t="s">
        <v>2170</v>
      </c>
      <c r="B33" s="6"/>
    </row>
    <row r="34" spans="1:2" ht="43.75" x14ac:dyDescent="0.4">
      <c r="A34" s="10" t="s">
        <v>2171</v>
      </c>
      <c r="B34" s="6"/>
    </row>
    <row r="35" spans="1:2" ht="29.15" x14ac:dyDescent="0.4">
      <c r="A35" s="8" t="s">
        <v>1346</v>
      </c>
      <c r="B35" s="7"/>
    </row>
    <row r="36" spans="1:2" ht="29.15" x14ac:dyDescent="0.4">
      <c r="A36" s="6" t="s">
        <v>348</v>
      </c>
      <c r="B36" s="7"/>
    </row>
    <row r="37" spans="1:2" ht="43.75" x14ac:dyDescent="0.4">
      <c r="A37" s="8" t="s">
        <v>2723</v>
      </c>
      <c r="B37" s="7"/>
    </row>
    <row r="38" spans="1:2" ht="87.45" x14ac:dyDescent="0.4">
      <c r="A38" s="8" t="s">
        <v>1347</v>
      </c>
      <c r="B38" s="8" t="s">
        <v>2252</v>
      </c>
    </row>
    <row r="39" spans="1:2" s="11" customFormat="1" ht="29.15" x14ac:dyDescent="0.4">
      <c r="A39" s="8" t="s">
        <v>1405</v>
      </c>
      <c r="B39" s="9"/>
    </row>
    <row r="40" spans="1:2" ht="29.15" x14ac:dyDescent="0.4">
      <c r="A40" s="8" t="s">
        <v>1369</v>
      </c>
      <c r="B40" s="9"/>
    </row>
    <row r="41" spans="1:2" ht="29.15" x14ac:dyDescent="0.4">
      <c r="A41" s="8" t="s">
        <v>1400</v>
      </c>
      <c r="B41" s="9"/>
    </row>
    <row r="42" spans="1:2" ht="43.75" x14ac:dyDescent="0.4">
      <c r="A42" s="6" t="s">
        <v>2718</v>
      </c>
      <c r="B42" s="7"/>
    </row>
    <row r="43" spans="1:2" ht="29.15" x14ac:dyDescent="0.4">
      <c r="A43" s="6" t="s">
        <v>2719</v>
      </c>
      <c r="B43" s="7"/>
    </row>
    <row r="44" spans="1:2" ht="43.75" x14ac:dyDescent="0.4">
      <c r="A44" s="6" t="s">
        <v>1468</v>
      </c>
      <c r="B44" s="7"/>
    </row>
    <row r="45" spans="1:2" ht="29.15" x14ac:dyDescent="0.4">
      <c r="A45" s="1" t="s">
        <v>1357</v>
      </c>
      <c r="B45" s="7"/>
    </row>
    <row r="46" spans="1:2" ht="72.900000000000006" x14ac:dyDescent="0.4">
      <c r="A46" s="10" t="s">
        <v>2192</v>
      </c>
      <c r="B46" s="6" t="s">
        <v>2193</v>
      </c>
    </row>
    <row r="47" spans="1:2" ht="72.900000000000006" x14ac:dyDescent="0.4">
      <c r="A47" s="10" t="s">
        <v>2161</v>
      </c>
      <c r="B47" s="6" t="s">
        <v>2162</v>
      </c>
    </row>
    <row r="48" spans="1:2" ht="29.15" x14ac:dyDescent="0.4">
      <c r="A48" s="1" t="s">
        <v>1453</v>
      </c>
      <c r="B48" s="7"/>
    </row>
    <row r="49" spans="1:2" ht="58.3" x14ac:dyDescent="0.4">
      <c r="A49" s="8" t="s">
        <v>2724</v>
      </c>
      <c r="B49" s="7"/>
    </row>
    <row r="50" spans="1:2" ht="43.75" x14ac:dyDescent="0.4">
      <c r="A50" s="8" t="s">
        <v>1364</v>
      </c>
      <c r="B50" s="7"/>
    </row>
    <row r="51" spans="1:2" ht="29.15" x14ac:dyDescent="0.4">
      <c r="A51" s="8" t="s">
        <v>1438</v>
      </c>
      <c r="B51" s="7"/>
    </row>
    <row r="52" spans="1:2" ht="43.75" x14ac:dyDescent="0.4">
      <c r="A52" s="8" t="s">
        <v>1348</v>
      </c>
      <c r="B52" s="7"/>
    </row>
    <row r="53" spans="1:2" x14ac:dyDescent="0.4">
      <c r="A53" s="6" t="s">
        <v>349</v>
      </c>
      <c r="B53" s="7"/>
    </row>
    <row r="54" spans="1:2" x14ac:dyDescent="0.4">
      <c r="A54" s="6" t="s">
        <v>1368</v>
      </c>
      <c r="B54" s="7"/>
    </row>
    <row r="55" spans="1:2" ht="87.45" x14ac:dyDescent="0.4">
      <c r="A55" s="6" t="s">
        <v>1459</v>
      </c>
      <c r="B55" s="6" t="s">
        <v>1460</v>
      </c>
    </row>
    <row r="56" spans="1:2" ht="29.15" x14ac:dyDescent="0.4">
      <c r="A56" s="6" t="s">
        <v>1390</v>
      </c>
      <c r="B56" s="7"/>
    </row>
    <row r="57" spans="1:2" ht="29.15" x14ac:dyDescent="0.4">
      <c r="A57" s="6" t="s">
        <v>1456</v>
      </c>
      <c r="B57" s="7"/>
    </row>
    <row r="58" spans="1:2" ht="29.15" x14ac:dyDescent="0.4">
      <c r="A58" s="6" t="s">
        <v>350</v>
      </c>
      <c r="B58" s="7"/>
    </row>
    <row r="59" spans="1:2" ht="29.15" x14ac:dyDescent="0.4">
      <c r="A59" s="8" t="s">
        <v>1349</v>
      </c>
      <c r="B59" s="7"/>
    </row>
    <row r="60" spans="1:2" ht="29.15" x14ac:dyDescent="0.4">
      <c r="A60" s="8" t="s">
        <v>1406</v>
      </c>
      <c r="B60" s="7"/>
    </row>
    <row r="61" spans="1:2" ht="43.75" x14ac:dyDescent="0.4">
      <c r="A61" s="8" t="s">
        <v>2725</v>
      </c>
      <c r="B61" s="7"/>
    </row>
    <row r="62" spans="1:2" ht="43.75" x14ac:dyDescent="0.4">
      <c r="A62" s="8" t="s">
        <v>2726</v>
      </c>
      <c r="B62" s="7"/>
    </row>
    <row r="63" spans="1:2" ht="29.15" x14ac:dyDescent="0.4">
      <c r="A63" s="8" t="s">
        <v>1399</v>
      </c>
      <c r="B63" s="7"/>
    </row>
    <row r="64" spans="1:2" ht="29.15" x14ac:dyDescent="0.4">
      <c r="A64" s="8" t="s">
        <v>2188</v>
      </c>
      <c r="B64" s="7"/>
    </row>
    <row r="65" spans="1:2" ht="58.3" x14ac:dyDescent="0.4">
      <c r="A65" s="6" t="s">
        <v>351</v>
      </c>
      <c r="B65" s="7"/>
    </row>
    <row r="66" spans="1:2" ht="29.15" x14ac:dyDescent="0.4">
      <c r="A66" s="6" t="s">
        <v>2129</v>
      </c>
      <c r="B66" s="7"/>
    </row>
    <row r="67" spans="1:2" ht="72.900000000000006" x14ac:dyDescent="0.4">
      <c r="A67" s="10" t="s">
        <v>2174</v>
      </c>
      <c r="B67" s="6" t="s">
        <v>2175</v>
      </c>
    </row>
    <row r="68" spans="1:2" ht="43.75" x14ac:dyDescent="0.4">
      <c r="A68" s="10" t="s">
        <v>2218</v>
      </c>
      <c r="B68" s="6"/>
    </row>
    <row r="69" spans="1:2" ht="29.15" x14ac:dyDescent="0.4">
      <c r="A69" s="6" t="s">
        <v>2727</v>
      </c>
      <c r="B69" s="7"/>
    </row>
    <row r="70" spans="1:2" ht="87.45" x14ac:dyDescent="0.4">
      <c r="A70" s="6" t="s">
        <v>2163</v>
      </c>
      <c r="B70" s="6" t="s">
        <v>2164</v>
      </c>
    </row>
    <row r="71" spans="1:2" ht="29.15" x14ac:dyDescent="0.4">
      <c r="A71" s="6" t="s">
        <v>2217</v>
      </c>
      <c r="B71" s="7"/>
    </row>
    <row r="72" spans="1:2" ht="29.15" x14ac:dyDescent="0.4">
      <c r="A72" s="1" t="s">
        <v>1452</v>
      </c>
      <c r="B72" s="7"/>
    </row>
    <row r="73" spans="1:2" ht="43.75" x14ac:dyDescent="0.4">
      <c r="A73" s="6" t="s">
        <v>1461</v>
      </c>
      <c r="B73" s="7"/>
    </row>
    <row r="74" spans="1:2" ht="29.15" x14ac:dyDescent="0.4">
      <c r="A74" s="6" t="s">
        <v>2405</v>
      </c>
      <c r="B74" s="7"/>
    </row>
    <row r="75" spans="1:2" ht="58.3" x14ac:dyDescent="0.4">
      <c r="A75" s="8" t="s">
        <v>1350</v>
      </c>
      <c r="B75" s="7"/>
    </row>
    <row r="76" spans="1:2" x14ac:dyDescent="0.4">
      <c r="A76" s="8" t="s">
        <v>2733</v>
      </c>
      <c r="B76" s="7"/>
    </row>
    <row r="77" spans="1:2" ht="29.15" x14ac:dyDescent="0.4">
      <c r="A77" s="6" t="s">
        <v>2728</v>
      </c>
      <c r="B77" s="7"/>
    </row>
    <row r="78" spans="1:2" ht="29.15" x14ac:dyDescent="0.4">
      <c r="A78" s="6" t="s">
        <v>2729</v>
      </c>
      <c r="B78" s="7"/>
    </row>
    <row r="79" spans="1:2" ht="29.15" x14ac:dyDescent="0.4">
      <c r="A79" s="6" t="s">
        <v>2730</v>
      </c>
      <c r="B79" s="7"/>
    </row>
    <row r="80" spans="1:2" ht="29.15" x14ac:dyDescent="0.4">
      <c r="A80" s="8" t="s">
        <v>1351</v>
      </c>
      <c r="B80" s="7"/>
    </row>
    <row r="81" spans="1:2" ht="29.15" x14ac:dyDescent="0.4">
      <c r="A81" s="8" t="s">
        <v>2097</v>
      </c>
      <c r="B81" s="7"/>
    </row>
    <row r="82" spans="1:2" ht="43.75" x14ac:dyDescent="0.4">
      <c r="A82" s="8" t="s">
        <v>2098</v>
      </c>
      <c r="B82" s="7"/>
    </row>
    <row r="83" spans="1:2" x14ac:dyDescent="0.4">
      <c r="A83" s="6" t="s">
        <v>352</v>
      </c>
      <c r="B83" s="7"/>
    </row>
    <row r="84" spans="1:2" ht="29.15" x14ac:dyDescent="0.4">
      <c r="A84" s="6" t="s">
        <v>353</v>
      </c>
      <c r="B84" s="7"/>
    </row>
    <row r="85" spans="1:2" ht="29.15" x14ac:dyDescent="0.4">
      <c r="A85" s="6" t="s">
        <v>354</v>
      </c>
      <c r="B85" s="7"/>
    </row>
    <row r="86" spans="1:2" ht="29.15" x14ac:dyDescent="0.4">
      <c r="A86" s="6" t="s">
        <v>1622</v>
      </c>
      <c r="B86" s="7"/>
    </row>
    <row r="87" spans="1:2" ht="29.15" x14ac:dyDescent="0.4">
      <c r="A87" s="6" t="s">
        <v>2387</v>
      </c>
      <c r="B87" s="7"/>
    </row>
    <row r="88" spans="1:2" ht="72.900000000000006" x14ac:dyDescent="0.4">
      <c r="A88" s="6" t="s">
        <v>1385</v>
      </c>
      <c r="B88" s="6" t="s">
        <v>1386</v>
      </c>
    </row>
    <row r="89" spans="1:2" ht="29.15" x14ac:dyDescent="0.4">
      <c r="A89" s="6" t="s">
        <v>2731</v>
      </c>
      <c r="B89" s="6"/>
    </row>
    <row r="90" spans="1:2" s="11" customFormat="1" ht="29.15" x14ac:dyDescent="0.4">
      <c r="A90" s="8" t="s">
        <v>1471</v>
      </c>
      <c r="B90" s="9"/>
    </row>
    <row r="91" spans="1:2" ht="29.15" x14ac:dyDescent="0.4">
      <c r="A91" s="12" t="s">
        <v>2732</v>
      </c>
      <c r="B91" s="7"/>
    </row>
    <row r="92" spans="1:2" ht="29.15" x14ac:dyDescent="0.4">
      <c r="A92" s="8" t="s">
        <v>2414</v>
      </c>
      <c r="B92" s="7"/>
    </row>
    <row r="93" spans="1:2" ht="29.15" x14ac:dyDescent="0.4">
      <c r="A93" s="6" t="s">
        <v>355</v>
      </c>
      <c r="B93" s="7"/>
    </row>
    <row r="94" spans="1:2" ht="29.15" x14ac:dyDescent="0.4">
      <c r="A94" s="8" t="s">
        <v>1352</v>
      </c>
      <c r="B94" s="7"/>
    </row>
    <row r="95" spans="1:2" ht="29.15" x14ac:dyDescent="0.4">
      <c r="A95" s="8" t="s">
        <v>1353</v>
      </c>
      <c r="B95" s="7"/>
    </row>
    <row r="96" spans="1:2" ht="102" x14ac:dyDescent="0.4">
      <c r="A96" s="8" t="s">
        <v>1466</v>
      </c>
      <c r="B96" s="6" t="s">
        <v>1467</v>
      </c>
    </row>
    <row r="97" spans="1:2" ht="72.900000000000006" x14ac:dyDescent="0.4">
      <c r="A97" s="6" t="s">
        <v>356</v>
      </c>
      <c r="B97" s="6" t="s">
        <v>357</v>
      </c>
    </row>
    <row r="98" spans="1:2" ht="29.15" x14ac:dyDescent="0.4">
      <c r="A98" s="6" t="s">
        <v>2721</v>
      </c>
      <c r="B98" s="6"/>
    </row>
    <row r="99" spans="1:2" ht="29.15" x14ac:dyDescent="0.4">
      <c r="A99" s="6" t="s">
        <v>358</v>
      </c>
      <c r="B99" s="7"/>
    </row>
    <row r="100" spans="1:2" ht="29.15" x14ac:dyDescent="0.4">
      <c r="A100" s="6" t="s">
        <v>1389</v>
      </c>
      <c r="B100" s="7"/>
    </row>
    <row r="101" spans="1:2" ht="72.900000000000006" x14ac:dyDescent="0.4">
      <c r="A101" s="6" t="s">
        <v>1380</v>
      </c>
      <c r="B101" s="6" t="s">
        <v>1381</v>
      </c>
    </row>
    <row r="102" spans="1:2" ht="29.15" x14ac:dyDescent="0.4">
      <c r="A102" s="1" t="s">
        <v>2173</v>
      </c>
      <c r="B102" s="6"/>
    </row>
    <row r="103" spans="1:2" ht="87.45" x14ac:dyDescent="0.4">
      <c r="A103" s="6" t="s">
        <v>2165</v>
      </c>
      <c r="B103" s="6" t="s">
        <v>2166</v>
      </c>
    </row>
    <row r="104" spans="1:2" ht="29.15" x14ac:dyDescent="0.4">
      <c r="A104" s="6" t="s">
        <v>1370</v>
      </c>
      <c r="B104" s="11"/>
    </row>
    <row r="105" spans="1:2" ht="43.75" x14ac:dyDescent="0.4">
      <c r="A105" s="6" t="s">
        <v>1394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A7D9D-C5BF-42EB-AC0D-D53C96DA7F78}">
  <dimension ref="A1:Y623"/>
  <sheetViews>
    <sheetView zoomScale="90" zoomScaleNormal="90" workbookViewId="0"/>
  </sheetViews>
  <sheetFormatPr defaultColWidth="9.3046875" defaultRowHeight="14.6" x14ac:dyDescent="0.4"/>
  <cols>
    <col min="1" max="1" width="27.84375" style="124" bestFit="1" customWidth="1"/>
    <col min="2" max="2" width="27" style="130" bestFit="1" customWidth="1"/>
    <col min="3" max="3" width="27.84375" style="124" bestFit="1" customWidth="1"/>
    <col min="4" max="4" width="27.69140625" style="124" bestFit="1" customWidth="1"/>
    <col min="5" max="5" width="32.84375" style="131" customWidth="1"/>
    <col min="6" max="6" width="9.3046875" style="124" customWidth="1"/>
    <col min="7" max="7" width="57.69140625" style="132" customWidth="1"/>
    <col min="8" max="8" width="60.3046875" style="15" customWidth="1"/>
    <col min="9" max="9" width="56.07421875" style="15" customWidth="1"/>
    <col min="10" max="10" width="56.07421875" style="124" customWidth="1"/>
    <col min="11" max="11" width="8" style="133" customWidth="1"/>
    <col min="12" max="12" width="11.84375" style="133" customWidth="1"/>
    <col min="13" max="13" width="6" style="133" customWidth="1"/>
    <col min="14" max="14" width="40.07421875" style="133" customWidth="1"/>
    <col min="15" max="15" width="47.3046875" style="15" customWidth="1"/>
    <col min="16" max="16" width="52.69140625" style="15" bestFit="1" customWidth="1"/>
    <col min="17" max="17" width="44.69140625" style="311" bestFit="1" customWidth="1"/>
    <col min="18" max="18" width="13.84375" style="311" customWidth="1"/>
    <col min="19" max="19" width="16" style="311" customWidth="1"/>
    <col min="20" max="20" width="71.07421875" style="311" customWidth="1"/>
    <col min="21" max="21" width="17.3046875" style="311" customWidth="1"/>
    <col min="22" max="22" width="24.53515625" style="311" customWidth="1"/>
    <col min="23" max="23" width="22.53515625" style="134" bestFit="1" customWidth="1"/>
    <col min="24" max="24" width="15" style="311" customWidth="1"/>
    <col min="25" max="25" width="14.4609375" style="311" bestFit="1" customWidth="1"/>
    <col min="26" max="16384" width="9.3046875" style="124"/>
  </cols>
  <sheetData>
    <row r="1" spans="1:25" s="123" customFormat="1" ht="29.15" x14ac:dyDescent="0.4">
      <c r="A1" s="30" t="s">
        <v>359</v>
      </c>
      <c r="B1" s="54" t="s">
        <v>360</v>
      </c>
      <c r="C1" s="30" t="s">
        <v>361</v>
      </c>
      <c r="D1" s="30" t="s">
        <v>362</v>
      </c>
      <c r="E1" s="55" t="s">
        <v>363</v>
      </c>
      <c r="F1" s="30" t="s">
        <v>32</v>
      </c>
      <c r="G1" s="56" t="s">
        <v>364</v>
      </c>
      <c r="H1" s="56" t="s">
        <v>365</v>
      </c>
      <c r="I1" s="56" t="s">
        <v>366</v>
      </c>
      <c r="J1" s="54" t="s">
        <v>367</v>
      </c>
      <c r="K1" s="56" t="s">
        <v>368</v>
      </c>
      <c r="L1" s="56" t="s">
        <v>369</v>
      </c>
      <c r="M1" s="56" t="s">
        <v>370</v>
      </c>
      <c r="N1" s="56" t="s">
        <v>371</v>
      </c>
      <c r="O1" s="57" t="s">
        <v>372</v>
      </c>
      <c r="P1" s="57" t="s">
        <v>373</v>
      </c>
      <c r="Q1" s="30" t="s">
        <v>374</v>
      </c>
      <c r="R1" s="30" t="s">
        <v>375</v>
      </c>
      <c r="S1" s="54" t="s">
        <v>376</v>
      </c>
      <c r="T1" s="30" t="s">
        <v>377</v>
      </c>
      <c r="U1" s="30" t="s">
        <v>8</v>
      </c>
      <c r="V1" s="54" t="s">
        <v>378</v>
      </c>
      <c r="W1" s="30" t="s">
        <v>379</v>
      </c>
      <c r="X1" s="30" t="s">
        <v>380</v>
      </c>
      <c r="Y1" s="54" t="s">
        <v>381</v>
      </c>
    </row>
    <row r="2" spans="1:25" ht="72.900000000000006" x14ac:dyDescent="0.4">
      <c r="A2" s="31" t="s">
        <v>9</v>
      </c>
      <c r="B2" s="32" t="s">
        <v>145</v>
      </c>
      <c r="C2" s="37" t="s">
        <v>2842</v>
      </c>
      <c r="D2" s="31" t="s">
        <v>382</v>
      </c>
      <c r="E2" s="30"/>
      <c r="F2" s="31">
        <v>9</v>
      </c>
      <c r="G2" s="56" t="s">
        <v>2618</v>
      </c>
      <c r="H2" s="21" t="s">
        <v>2585</v>
      </c>
      <c r="I2" s="59" t="s">
        <v>2619</v>
      </c>
      <c r="J2" s="59"/>
      <c r="K2" s="21" t="s">
        <v>383</v>
      </c>
      <c r="L2" s="21"/>
      <c r="M2" s="21"/>
      <c r="N2" s="21"/>
      <c r="O2" s="22"/>
      <c r="P2" s="22"/>
      <c r="Q2" s="33"/>
      <c r="R2" s="30"/>
      <c r="S2" s="54"/>
      <c r="T2" s="33"/>
      <c r="U2" s="33"/>
      <c r="V2" s="33"/>
      <c r="W2" s="33"/>
      <c r="X2" s="33">
        <v>1</v>
      </c>
      <c r="Y2" s="33">
        <v>1</v>
      </c>
    </row>
    <row r="3" spans="1:25" ht="87.45" x14ac:dyDescent="0.4">
      <c r="A3" s="31" t="s">
        <v>9</v>
      </c>
      <c r="B3" s="32" t="s">
        <v>384</v>
      </c>
      <c r="C3" s="31" t="s">
        <v>385</v>
      </c>
      <c r="D3" s="31" t="s">
        <v>382</v>
      </c>
      <c r="E3" s="30"/>
      <c r="F3" s="31">
        <v>14</v>
      </c>
      <c r="G3" s="56" t="s">
        <v>2620</v>
      </c>
      <c r="H3" s="21" t="s">
        <v>2621</v>
      </c>
      <c r="I3" s="59" t="s">
        <v>2619</v>
      </c>
      <c r="J3" s="59"/>
      <c r="K3" s="21"/>
      <c r="L3" s="21" t="s">
        <v>383</v>
      </c>
      <c r="M3" s="21"/>
      <c r="N3" s="21" t="s">
        <v>386</v>
      </c>
      <c r="O3" s="22"/>
      <c r="P3" s="22"/>
      <c r="Q3" s="33"/>
      <c r="R3" s="30"/>
      <c r="S3" s="54"/>
      <c r="T3" s="34" t="s">
        <v>387</v>
      </c>
      <c r="U3" s="33"/>
      <c r="V3" s="33"/>
      <c r="W3" s="33"/>
      <c r="X3" s="33">
        <v>2</v>
      </c>
      <c r="Y3" s="33">
        <v>2</v>
      </c>
    </row>
    <row r="4" spans="1:25" s="125" customFormat="1" ht="58.3" x14ac:dyDescent="0.4">
      <c r="A4" s="60" t="s">
        <v>388</v>
      </c>
      <c r="B4" s="61" t="s">
        <v>145</v>
      </c>
      <c r="C4" s="60" t="s">
        <v>389</v>
      </c>
      <c r="D4" s="60"/>
      <c r="E4" s="62"/>
      <c r="F4" s="60">
        <v>33</v>
      </c>
      <c r="G4" s="63" t="s">
        <v>2622</v>
      </c>
      <c r="H4" s="64" t="s">
        <v>2623</v>
      </c>
      <c r="I4" s="64" t="s">
        <v>2624</v>
      </c>
      <c r="J4" s="64"/>
      <c r="K4" s="65"/>
      <c r="L4" s="65" t="s">
        <v>383</v>
      </c>
      <c r="M4" s="65"/>
      <c r="N4" s="65"/>
      <c r="O4" s="66"/>
      <c r="P4" s="66"/>
      <c r="Q4" s="60"/>
      <c r="R4" s="62"/>
      <c r="S4" s="67"/>
      <c r="T4" s="60"/>
      <c r="U4" s="60"/>
      <c r="V4" s="60"/>
      <c r="W4" s="33" t="s">
        <v>390</v>
      </c>
      <c r="X4" s="33">
        <v>3</v>
      </c>
      <c r="Y4" s="33">
        <v>3</v>
      </c>
    </row>
    <row r="5" spans="1:25" s="126" customFormat="1" ht="72.900000000000006" x14ac:dyDescent="0.4">
      <c r="A5" s="31" t="s">
        <v>9</v>
      </c>
      <c r="B5" s="32" t="s">
        <v>391</v>
      </c>
      <c r="C5" s="37" t="s">
        <v>2843</v>
      </c>
      <c r="D5" s="31"/>
      <c r="E5" s="30"/>
      <c r="F5" s="31">
        <v>616</v>
      </c>
      <c r="G5" s="56" t="s">
        <v>393</v>
      </c>
      <c r="H5" s="21" t="s">
        <v>1476</v>
      </c>
      <c r="I5" s="21" t="s">
        <v>1418</v>
      </c>
      <c r="J5" s="31"/>
      <c r="K5" s="21"/>
      <c r="L5" s="21"/>
      <c r="M5" s="21"/>
      <c r="N5" s="21"/>
      <c r="O5" s="22"/>
      <c r="P5" s="22"/>
      <c r="Q5" s="33"/>
      <c r="R5" s="33"/>
      <c r="S5" s="33"/>
      <c r="T5" s="33"/>
      <c r="U5" s="33"/>
      <c r="V5" s="33"/>
      <c r="W5" s="33"/>
      <c r="X5" s="33">
        <v>612</v>
      </c>
      <c r="Y5" s="33">
        <v>4</v>
      </c>
    </row>
    <row r="6" spans="1:25" ht="43.75" x14ac:dyDescent="0.4">
      <c r="A6" s="31" t="s">
        <v>394</v>
      </c>
      <c r="B6" s="32" t="s">
        <v>145</v>
      </c>
      <c r="C6" s="37" t="s">
        <v>2844</v>
      </c>
      <c r="D6" s="32" t="s">
        <v>395</v>
      </c>
      <c r="E6" s="30"/>
      <c r="F6" s="31">
        <v>2</v>
      </c>
      <c r="G6" s="56" t="s">
        <v>2157</v>
      </c>
      <c r="H6" s="21" t="s">
        <v>1454</v>
      </c>
      <c r="I6" s="21" t="s">
        <v>1416</v>
      </c>
      <c r="J6" s="68"/>
      <c r="K6" s="21"/>
      <c r="L6" s="21" t="s">
        <v>383</v>
      </c>
      <c r="M6" s="21"/>
      <c r="N6" s="21" t="s">
        <v>396</v>
      </c>
      <c r="O6" s="22"/>
      <c r="P6" s="22"/>
      <c r="Q6" s="33"/>
      <c r="R6" s="33"/>
      <c r="S6" s="33" t="s">
        <v>383</v>
      </c>
      <c r="T6" s="33"/>
      <c r="U6" s="33"/>
      <c r="V6" s="33"/>
      <c r="W6" s="33"/>
      <c r="X6" s="33">
        <v>4</v>
      </c>
      <c r="Y6" s="33">
        <v>5</v>
      </c>
    </row>
    <row r="7" spans="1:25" ht="87.45" x14ac:dyDescent="0.4">
      <c r="A7" s="32" t="s">
        <v>397</v>
      </c>
      <c r="B7" s="32" t="s">
        <v>145</v>
      </c>
      <c r="C7" s="32" t="s">
        <v>2865</v>
      </c>
      <c r="D7" s="32" t="s">
        <v>398</v>
      </c>
      <c r="E7" s="30"/>
      <c r="F7" s="31">
        <v>3</v>
      </c>
      <c r="G7" s="56" t="s">
        <v>399</v>
      </c>
      <c r="H7" s="21" t="s">
        <v>1455</v>
      </c>
      <c r="I7" s="59" t="s">
        <v>1416</v>
      </c>
      <c r="J7" s="59"/>
      <c r="K7" s="21" t="s">
        <v>383</v>
      </c>
      <c r="L7" s="21"/>
      <c r="M7" s="21"/>
      <c r="N7" s="59" t="s">
        <v>1363</v>
      </c>
      <c r="O7" s="22"/>
      <c r="P7" s="22"/>
      <c r="Q7" s="33"/>
      <c r="R7" s="33"/>
      <c r="S7" s="33"/>
      <c r="T7" s="33"/>
      <c r="U7" s="33"/>
      <c r="V7" s="33"/>
      <c r="W7" s="33"/>
      <c r="X7" s="33">
        <v>5</v>
      </c>
      <c r="Y7" s="33">
        <v>6</v>
      </c>
    </row>
    <row r="8" spans="1:25" ht="72.900000000000006" x14ac:dyDescent="0.4">
      <c r="A8" s="32" t="s">
        <v>400</v>
      </c>
      <c r="B8" s="32" t="s">
        <v>145</v>
      </c>
      <c r="C8" s="32" t="s">
        <v>2865</v>
      </c>
      <c r="D8" s="32"/>
      <c r="E8" s="30"/>
      <c r="F8" s="31">
        <v>7</v>
      </c>
      <c r="G8" s="56" t="s">
        <v>2625</v>
      </c>
      <c r="H8" s="21" t="s">
        <v>2586</v>
      </c>
      <c r="I8" s="59" t="s">
        <v>2619</v>
      </c>
      <c r="J8" s="59"/>
      <c r="K8" s="21" t="s">
        <v>383</v>
      </c>
      <c r="L8" s="21"/>
      <c r="M8" s="21"/>
      <c r="N8" s="21" t="s">
        <v>401</v>
      </c>
      <c r="O8" s="22"/>
      <c r="P8" s="22"/>
      <c r="Q8" s="33"/>
      <c r="R8" s="33"/>
      <c r="S8" s="33"/>
      <c r="T8" s="34" t="s">
        <v>402</v>
      </c>
      <c r="U8" s="33"/>
      <c r="V8" s="33"/>
      <c r="W8" s="33"/>
      <c r="X8" s="33">
        <v>6</v>
      </c>
      <c r="Y8" s="33">
        <v>7</v>
      </c>
    </row>
    <row r="9" spans="1:25" ht="71.599999999999994" customHeight="1" x14ac:dyDescent="0.4">
      <c r="A9" s="32" t="s">
        <v>403</v>
      </c>
      <c r="B9" s="32" t="s">
        <v>404</v>
      </c>
      <c r="C9" s="32" t="s">
        <v>2866</v>
      </c>
      <c r="D9" s="32"/>
      <c r="E9" s="30"/>
      <c r="F9" s="31">
        <v>120</v>
      </c>
      <c r="G9" s="56" t="s">
        <v>2572</v>
      </c>
      <c r="H9" s="21" t="s">
        <v>2573</v>
      </c>
      <c r="I9" s="59" t="s">
        <v>2574</v>
      </c>
      <c r="J9" s="59"/>
      <c r="K9" s="21"/>
      <c r="L9" s="21" t="s">
        <v>383</v>
      </c>
      <c r="M9" s="21"/>
      <c r="N9" s="21"/>
      <c r="O9" s="22"/>
      <c r="P9" s="21" t="s">
        <v>405</v>
      </c>
      <c r="Q9" s="34"/>
      <c r="R9" s="33"/>
      <c r="S9" s="33"/>
      <c r="T9" s="34" t="s">
        <v>406</v>
      </c>
      <c r="U9" s="33"/>
      <c r="V9" s="33"/>
      <c r="W9" s="33"/>
      <c r="X9" s="33">
        <v>7</v>
      </c>
      <c r="Y9" s="33">
        <v>8</v>
      </c>
    </row>
    <row r="10" spans="1:25" s="125" customFormat="1" ht="43.75" x14ac:dyDescent="0.4">
      <c r="A10" s="61" t="s">
        <v>21</v>
      </c>
      <c r="B10" s="61" t="s">
        <v>404</v>
      </c>
      <c r="C10" s="61" t="s">
        <v>389</v>
      </c>
      <c r="D10" s="61"/>
      <c r="E10" s="62"/>
      <c r="F10" s="69">
        <v>212</v>
      </c>
      <c r="G10" s="63" t="s">
        <v>407</v>
      </c>
      <c r="H10" s="65" t="s">
        <v>1457</v>
      </c>
      <c r="I10" s="32" t="s">
        <v>1423</v>
      </c>
      <c r="J10" s="64"/>
      <c r="K10" s="308"/>
      <c r="L10" s="308" t="s">
        <v>383</v>
      </c>
      <c r="M10" s="308"/>
      <c r="N10" s="308" t="s">
        <v>408</v>
      </c>
      <c r="O10" s="66"/>
      <c r="P10" s="66"/>
      <c r="Q10" s="60"/>
      <c r="R10" s="60"/>
      <c r="S10" s="60"/>
      <c r="T10" s="60" t="s">
        <v>409</v>
      </c>
      <c r="U10" s="60"/>
      <c r="V10" s="60"/>
      <c r="W10" s="33" t="s">
        <v>410</v>
      </c>
      <c r="X10" s="33">
        <v>8</v>
      </c>
      <c r="Y10" s="33">
        <v>9</v>
      </c>
    </row>
    <row r="11" spans="1:25" ht="72.900000000000006" x14ac:dyDescent="0.4">
      <c r="A11" s="32" t="s">
        <v>21</v>
      </c>
      <c r="B11" s="32" t="s">
        <v>145</v>
      </c>
      <c r="C11" s="32" t="s">
        <v>411</v>
      </c>
      <c r="D11" s="32"/>
      <c r="E11" s="54" t="s">
        <v>412</v>
      </c>
      <c r="F11" s="68">
        <v>444</v>
      </c>
      <c r="G11" s="56" t="s">
        <v>2158</v>
      </c>
      <c r="H11" s="21" t="s">
        <v>1458</v>
      </c>
      <c r="I11" s="59" t="s">
        <v>1432</v>
      </c>
      <c r="J11" s="59"/>
      <c r="K11" s="105" t="s">
        <v>383</v>
      </c>
      <c r="L11" s="105"/>
      <c r="M11" s="105"/>
      <c r="N11" s="105" t="s">
        <v>413</v>
      </c>
      <c r="O11" s="22"/>
      <c r="P11" s="22"/>
      <c r="Q11" s="33"/>
      <c r="R11" s="33"/>
      <c r="S11" s="33"/>
      <c r="T11" s="34" t="s">
        <v>414</v>
      </c>
      <c r="U11" s="33"/>
      <c r="V11" s="33"/>
      <c r="W11" s="33"/>
      <c r="X11" s="33">
        <v>9</v>
      </c>
      <c r="Y11" s="33">
        <v>10</v>
      </c>
    </row>
    <row r="12" spans="1:25" ht="58.3" x14ac:dyDescent="0.4">
      <c r="A12" s="70" t="s">
        <v>10</v>
      </c>
      <c r="B12" s="70" t="s">
        <v>145</v>
      </c>
      <c r="C12" s="70" t="s">
        <v>389</v>
      </c>
      <c r="D12" s="70" t="s">
        <v>415</v>
      </c>
      <c r="E12" s="71" t="s">
        <v>2247</v>
      </c>
      <c r="F12" s="72">
        <v>34</v>
      </c>
      <c r="G12" s="73" t="s">
        <v>2575</v>
      </c>
      <c r="H12" s="74" t="s">
        <v>2576</v>
      </c>
      <c r="I12" s="76" t="s">
        <v>2577</v>
      </c>
      <c r="J12" s="76"/>
      <c r="K12" s="74"/>
      <c r="L12" s="74" t="s">
        <v>383</v>
      </c>
      <c r="M12" s="74"/>
      <c r="N12" s="74"/>
      <c r="O12" s="77"/>
      <c r="P12" s="74" t="s">
        <v>416</v>
      </c>
      <c r="Q12" s="305"/>
      <c r="R12" s="306"/>
      <c r="S12" s="306"/>
      <c r="T12" s="306"/>
      <c r="U12" s="306"/>
      <c r="V12" s="306"/>
      <c r="W12" s="306"/>
      <c r="X12" s="33">
        <v>10</v>
      </c>
      <c r="Y12" s="306">
        <v>11</v>
      </c>
    </row>
    <row r="13" spans="1:25" ht="72.900000000000006" x14ac:dyDescent="0.4">
      <c r="A13" s="70" t="s">
        <v>10</v>
      </c>
      <c r="B13" s="70" t="s">
        <v>145</v>
      </c>
      <c r="C13" s="70" t="s">
        <v>389</v>
      </c>
      <c r="D13" s="70" t="s">
        <v>415</v>
      </c>
      <c r="E13" s="71"/>
      <c r="F13" s="72">
        <v>36</v>
      </c>
      <c r="G13" s="73" t="s">
        <v>2626</v>
      </c>
      <c r="H13" s="74" t="s">
        <v>2627</v>
      </c>
      <c r="I13" s="76" t="s">
        <v>2628</v>
      </c>
      <c r="J13" s="76"/>
      <c r="K13" s="74"/>
      <c r="L13" s="74"/>
      <c r="M13" s="74"/>
      <c r="N13" s="74"/>
      <c r="O13" s="77"/>
      <c r="P13" s="74" t="s">
        <v>416</v>
      </c>
      <c r="Q13" s="305"/>
      <c r="R13" s="306"/>
      <c r="S13" s="306"/>
      <c r="T13" s="306"/>
      <c r="U13" s="306"/>
      <c r="V13" s="306"/>
      <c r="W13" s="306"/>
      <c r="X13" s="33">
        <v>11</v>
      </c>
      <c r="Y13" s="306">
        <v>12</v>
      </c>
    </row>
    <row r="14" spans="1:25" ht="58.3" x14ac:dyDescent="0.4">
      <c r="A14" s="70" t="s">
        <v>10</v>
      </c>
      <c r="B14" s="70" t="s">
        <v>145</v>
      </c>
      <c r="C14" s="70" t="s">
        <v>389</v>
      </c>
      <c r="D14" s="70" t="s">
        <v>415</v>
      </c>
      <c r="E14" s="71"/>
      <c r="F14" s="72">
        <v>38</v>
      </c>
      <c r="G14" s="73" t="s">
        <v>2629</v>
      </c>
      <c r="H14" s="74" t="s">
        <v>2587</v>
      </c>
      <c r="I14" s="76" t="s">
        <v>2628</v>
      </c>
      <c r="J14" s="76"/>
      <c r="K14" s="74"/>
      <c r="L14" s="74"/>
      <c r="M14" s="74" t="s">
        <v>383</v>
      </c>
      <c r="N14" s="74"/>
      <c r="O14" s="77"/>
      <c r="P14" s="74" t="s">
        <v>416</v>
      </c>
      <c r="Q14" s="305"/>
      <c r="R14" s="306"/>
      <c r="S14" s="306"/>
      <c r="T14" s="306"/>
      <c r="U14" s="306"/>
      <c r="V14" s="306"/>
      <c r="W14" s="306"/>
      <c r="X14" s="33">
        <v>12</v>
      </c>
      <c r="Y14" s="306">
        <v>13</v>
      </c>
    </row>
    <row r="15" spans="1:25" ht="58.3" x14ac:dyDescent="0.4">
      <c r="A15" s="32" t="s">
        <v>10</v>
      </c>
      <c r="B15" s="32" t="s">
        <v>145</v>
      </c>
      <c r="C15" s="32" t="s">
        <v>417</v>
      </c>
      <c r="D15" s="32" t="s">
        <v>415</v>
      </c>
      <c r="E15" s="78" t="s">
        <v>418</v>
      </c>
      <c r="F15" s="31">
        <v>35</v>
      </c>
      <c r="G15" s="56" t="s">
        <v>419</v>
      </c>
      <c r="H15" s="21" t="s">
        <v>1462</v>
      </c>
      <c r="I15" s="21" t="s">
        <v>1417</v>
      </c>
      <c r="J15" s="68"/>
      <c r="K15" s="21" t="s">
        <v>383</v>
      </c>
      <c r="L15" s="21"/>
      <c r="M15" s="21"/>
      <c r="N15" s="21" t="s">
        <v>420</v>
      </c>
      <c r="O15" s="22"/>
      <c r="P15" s="22"/>
      <c r="Q15" s="33"/>
      <c r="R15" s="33"/>
      <c r="S15" s="33"/>
      <c r="T15" s="33"/>
      <c r="U15" s="33"/>
      <c r="V15" s="33"/>
      <c r="W15" s="33"/>
      <c r="X15" s="33">
        <v>13</v>
      </c>
      <c r="Y15" s="33">
        <v>14</v>
      </c>
    </row>
    <row r="16" spans="1:25" ht="65.7" customHeight="1" x14ac:dyDescent="0.4">
      <c r="A16" s="32" t="s">
        <v>10</v>
      </c>
      <c r="B16" s="32" t="s">
        <v>404</v>
      </c>
      <c r="C16" s="31" t="s">
        <v>389</v>
      </c>
      <c r="D16" s="31" t="s">
        <v>415</v>
      </c>
      <c r="E16" s="79"/>
      <c r="F16" s="31">
        <v>608</v>
      </c>
      <c r="G16" s="56" t="s">
        <v>418</v>
      </c>
      <c r="H16" s="22"/>
      <c r="I16" s="21" t="s">
        <v>1418</v>
      </c>
      <c r="J16" s="31"/>
      <c r="K16" s="21"/>
      <c r="L16" s="21"/>
      <c r="M16" s="21"/>
      <c r="N16" s="21"/>
      <c r="O16" s="22"/>
      <c r="P16" s="22"/>
      <c r="Q16" s="33"/>
      <c r="R16" s="33"/>
      <c r="S16" s="33"/>
      <c r="T16" s="34" t="s">
        <v>421</v>
      </c>
      <c r="U16" s="33"/>
      <c r="V16" s="33"/>
      <c r="W16" s="33"/>
      <c r="X16" s="33">
        <v>604</v>
      </c>
      <c r="Y16" s="33">
        <v>15</v>
      </c>
    </row>
    <row r="17" spans="1:25" ht="145.75" x14ac:dyDescent="0.4">
      <c r="A17" s="32" t="s">
        <v>10</v>
      </c>
      <c r="B17" s="32" t="s">
        <v>422</v>
      </c>
      <c r="C17" s="32" t="s">
        <v>389</v>
      </c>
      <c r="D17" s="32" t="s">
        <v>415</v>
      </c>
      <c r="E17" s="30"/>
      <c r="F17" s="31">
        <v>37</v>
      </c>
      <c r="G17" s="56" t="s">
        <v>2630</v>
      </c>
      <c r="H17" s="21" t="s">
        <v>2631</v>
      </c>
      <c r="I17" s="59" t="s">
        <v>2628</v>
      </c>
      <c r="J17" s="59"/>
      <c r="K17" s="21"/>
      <c r="L17" s="21" t="s">
        <v>383</v>
      </c>
      <c r="M17" s="21"/>
      <c r="N17" s="21" t="s">
        <v>423</v>
      </c>
      <c r="O17" s="22"/>
      <c r="P17" s="21" t="s">
        <v>424</v>
      </c>
      <c r="Q17" s="34"/>
      <c r="R17" s="33"/>
      <c r="S17" s="33"/>
      <c r="T17" s="33"/>
      <c r="U17" s="33"/>
      <c r="V17" s="33"/>
      <c r="W17" s="33"/>
      <c r="X17" s="33">
        <v>14</v>
      </c>
      <c r="Y17" s="33">
        <v>16</v>
      </c>
    </row>
    <row r="18" spans="1:25" ht="87.45" x14ac:dyDescent="0.4">
      <c r="A18" s="32" t="s">
        <v>10</v>
      </c>
      <c r="B18" s="32" t="s">
        <v>145</v>
      </c>
      <c r="C18" s="32" t="s">
        <v>389</v>
      </c>
      <c r="D18" s="32" t="s">
        <v>415</v>
      </c>
      <c r="E18" s="30"/>
      <c r="F18" s="31">
        <v>39</v>
      </c>
      <c r="G18" s="56" t="s">
        <v>2632</v>
      </c>
      <c r="H18" s="21" t="s">
        <v>2588</v>
      </c>
      <c r="I18" s="59" t="s">
        <v>2628</v>
      </c>
      <c r="J18" s="59"/>
      <c r="K18" s="21"/>
      <c r="L18" s="21" t="s">
        <v>383</v>
      </c>
      <c r="M18" s="21"/>
      <c r="N18" s="21" t="s">
        <v>425</v>
      </c>
      <c r="O18" s="22"/>
      <c r="P18" s="21" t="s">
        <v>426</v>
      </c>
      <c r="Q18" s="34"/>
      <c r="R18" s="33"/>
      <c r="S18" s="33"/>
      <c r="T18" s="33"/>
      <c r="U18" s="33"/>
      <c r="V18" s="33"/>
      <c r="W18" s="33"/>
      <c r="X18" s="33">
        <v>15</v>
      </c>
      <c r="Y18" s="33">
        <v>17</v>
      </c>
    </row>
    <row r="19" spans="1:25" ht="43.75" x14ac:dyDescent="0.4">
      <c r="A19" s="80" t="s">
        <v>427</v>
      </c>
      <c r="B19" s="68" t="s">
        <v>428</v>
      </c>
      <c r="C19" s="80" t="s">
        <v>392</v>
      </c>
      <c r="D19" s="80" t="s">
        <v>415</v>
      </c>
      <c r="E19" s="55"/>
      <c r="F19" s="68">
        <v>163</v>
      </c>
      <c r="G19" s="56" t="s">
        <v>2156</v>
      </c>
      <c r="H19" s="21" t="s">
        <v>1463</v>
      </c>
      <c r="I19" s="32" t="s">
        <v>1419</v>
      </c>
      <c r="J19" s="82"/>
      <c r="K19" s="104"/>
      <c r="L19" s="104" t="s">
        <v>383</v>
      </c>
      <c r="M19" s="104"/>
      <c r="N19" s="104"/>
      <c r="O19" s="57"/>
      <c r="P19" s="57"/>
      <c r="Q19" s="30"/>
      <c r="R19" s="30"/>
      <c r="S19" s="30"/>
      <c r="T19" s="34" t="s">
        <v>429</v>
      </c>
      <c r="U19" s="33"/>
      <c r="V19" s="33"/>
      <c r="W19" s="33"/>
      <c r="X19" s="33">
        <v>16</v>
      </c>
      <c r="Y19" s="33">
        <v>18</v>
      </c>
    </row>
    <row r="20" spans="1:25" ht="43.75" x14ac:dyDescent="0.4">
      <c r="A20" s="80" t="s">
        <v>427</v>
      </c>
      <c r="B20" s="68" t="s">
        <v>422</v>
      </c>
      <c r="C20" s="80" t="s">
        <v>392</v>
      </c>
      <c r="D20" s="80" t="s">
        <v>415</v>
      </c>
      <c r="E20" s="55"/>
      <c r="F20" s="68">
        <v>164</v>
      </c>
      <c r="G20" s="56" t="s">
        <v>2155</v>
      </c>
      <c r="H20" s="21" t="s">
        <v>1642</v>
      </c>
      <c r="I20" s="32" t="s">
        <v>1419</v>
      </c>
      <c r="J20" s="82"/>
      <c r="K20" s="104"/>
      <c r="L20" s="104"/>
      <c r="M20" s="104" t="s">
        <v>383</v>
      </c>
      <c r="N20" s="105" t="s">
        <v>430</v>
      </c>
      <c r="O20" s="57"/>
      <c r="P20" s="57"/>
      <c r="Q20" s="30"/>
      <c r="R20" s="30"/>
      <c r="S20" s="30"/>
      <c r="T20" s="30"/>
      <c r="U20" s="33"/>
      <c r="V20" s="33"/>
      <c r="W20" s="33"/>
      <c r="X20" s="33">
        <v>17</v>
      </c>
      <c r="Y20" s="33">
        <v>19</v>
      </c>
    </row>
    <row r="21" spans="1:25" ht="43.75" x14ac:dyDescent="0.4">
      <c r="A21" s="68" t="s">
        <v>431</v>
      </c>
      <c r="B21" s="68" t="s">
        <v>432</v>
      </c>
      <c r="C21" s="68" t="s">
        <v>392</v>
      </c>
      <c r="D21" s="68"/>
      <c r="E21" s="83"/>
      <c r="F21" s="68">
        <v>194</v>
      </c>
      <c r="G21" s="56" t="s">
        <v>2154</v>
      </c>
      <c r="H21" s="21" t="s">
        <v>1464</v>
      </c>
      <c r="I21" s="32" t="s">
        <v>1419</v>
      </c>
      <c r="J21" s="59"/>
      <c r="K21" s="105"/>
      <c r="L21" s="105"/>
      <c r="M21" s="105" t="s">
        <v>383</v>
      </c>
      <c r="N21" s="105" t="s">
        <v>433</v>
      </c>
      <c r="O21" s="57"/>
      <c r="P21" s="57"/>
      <c r="Q21" s="30"/>
      <c r="R21" s="30"/>
      <c r="S21" s="30"/>
      <c r="T21" s="30"/>
      <c r="U21" s="33"/>
      <c r="V21" s="33"/>
      <c r="W21" s="33"/>
      <c r="X21" s="33">
        <v>18</v>
      </c>
      <c r="Y21" s="33">
        <v>20</v>
      </c>
    </row>
    <row r="22" spans="1:25" ht="58.3" x14ac:dyDescent="0.4">
      <c r="A22" s="68" t="s">
        <v>431</v>
      </c>
      <c r="B22" s="68"/>
      <c r="C22" s="84" t="s">
        <v>434</v>
      </c>
      <c r="D22" s="68" t="s">
        <v>415</v>
      </c>
      <c r="E22" s="83"/>
      <c r="F22" s="80">
        <v>195</v>
      </c>
      <c r="G22" s="56" t="s">
        <v>2153</v>
      </c>
      <c r="H22" s="21" t="s">
        <v>1465</v>
      </c>
      <c r="I22" s="32" t="s">
        <v>1419</v>
      </c>
      <c r="J22" s="82"/>
      <c r="K22" s="104"/>
      <c r="L22" s="104" t="s">
        <v>383</v>
      </c>
      <c r="M22" s="104"/>
      <c r="N22" s="104" t="s">
        <v>435</v>
      </c>
      <c r="O22" s="22"/>
      <c r="P22" s="21" t="s">
        <v>436</v>
      </c>
      <c r="Q22" s="34"/>
      <c r="R22" s="33"/>
      <c r="S22" s="33"/>
      <c r="T22" s="33"/>
      <c r="U22" s="33"/>
      <c r="V22" s="33"/>
      <c r="W22" s="33"/>
      <c r="X22" s="33">
        <v>19</v>
      </c>
      <c r="Y22" s="33">
        <v>21</v>
      </c>
    </row>
    <row r="23" spans="1:25" ht="102" x14ac:dyDescent="0.4">
      <c r="A23" s="32" t="s">
        <v>11</v>
      </c>
      <c r="B23" s="32" t="s">
        <v>145</v>
      </c>
      <c r="C23" s="32" t="s">
        <v>389</v>
      </c>
      <c r="D23" s="32" t="s">
        <v>437</v>
      </c>
      <c r="E23" s="30"/>
      <c r="F23" s="31">
        <v>8</v>
      </c>
      <c r="G23" s="56" t="s">
        <v>2633</v>
      </c>
      <c r="H23" s="59" t="s">
        <v>2589</v>
      </c>
      <c r="I23" s="59" t="s">
        <v>2619</v>
      </c>
      <c r="J23" s="59"/>
      <c r="K23" s="21" t="s">
        <v>383</v>
      </c>
      <c r="L23" s="21"/>
      <c r="M23" s="21"/>
      <c r="N23" s="21" t="s">
        <v>438</v>
      </c>
      <c r="O23" s="22"/>
      <c r="P23" s="22"/>
      <c r="Q23" s="33"/>
      <c r="R23" s="33"/>
      <c r="S23" s="33"/>
      <c r="T23" s="34" t="s">
        <v>439</v>
      </c>
      <c r="U23" s="33"/>
      <c r="V23" s="33"/>
      <c r="W23" s="33"/>
      <c r="X23" s="33">
        <v>20</v>
      </c>
      <c r="Y23" s="33">
        <v>22</v>
      </c>
    </row>
    <row r="24" spans="1:25" ht="58.3" x14ac:dyDescent="0.4">
      <c r="A24" s="32" t="s">
        <v>11</v>
      </c>
      <c r="B24" s="32" t="s">
        <v>422</v>
      </c>
      <c r="C24" s="32" t="s">
        <v>389</v>
      </c>
      <c r="D24" s="32" t="s">
        <v>437</v>
      </c>
      <c r="E24" s="30"/>
      <c r="F24" s="31">
        <v>15</v>
      </c>
      <c r="G24" s="56" t="s">
        <v>440</v>
      </c>
      <c r="H24" s="21" t="s">
        <v>1469</v>
      </c>
      <c r="I24" s="21" t="s">
        <v>1420</v>
      </c>
      <c r="J24" s="32"/>
      <c r="K24" s="21" t="s">
        <v>383</v>
      </c>
      <c r="L24" s="21"/>
      <c r="M24" s="21"/>
      <c r="N24" s="21" t="s">
        <v>441</v>
      </c>
      <c r="O24" s="22"/>
      <c r="P24" s="22"/>
      <c r="Q24" s="33"/>
      <c r="R24" s="33"/>
      <c r="S24" s="33"/>
      <c r="T24" s="34" t="s">
        <v>439</v>
      </c>
      <c r="U24" s="33"/>
      <c r="V24" s="33"/>
      <c r="W24" s="33"/>
      <c r="X24" s="33">
        <v>21</v>
      </c>
      <c r="Y24" s="33">
        <v>23</v>
      </c>
    </row>
    <row r="25" spans="1:25" ht="72.900000000000006" x14ac:dyDescent="0.4">
      <c r="A25" s="32" t="s">
        <v>11</v>
      </c>
      <c r="B25" s="32" t="s">
        <v>145</v>
      </c>
      <c r="C25" s="37" t="s">
        <v>2844</v>
      </c>
      <c r="D25" s="32" t="s">
        <v>437</v>
      </c>
      <c r="E25" s="30"/>
      <c r="F25" s="31">
        <v>10</v>
      </c>
      <c r="G25" s="56" t="s">
        <v>2634</v>
      </c>
      <c r="H25" s="21" t="s">
        <v>2635</v>
      </c>
      <c r="I25" s="59" t="s">
        <v>2636</v>
      </c>
      <c r="J25" s="59"/>
      <c r="K25" s="21"/>
      <c r="L25" s="21" t="s">
        <v>383</v>
      </c>
      <c r="M25" s="21"/>
      <c r="N25" s="21" t="s">
        <v>442</v>
      </c>
      <c r="O25" s="22"/>
      <c r="P25" s="21" t="s">
        <v>443</v>
      </c>
      <c r="Q25" s="34"/>
      <c r="R25" s="33"/>
      <c r="S25" s="33"/>
      <c r="T25" s="33"/>
      <c r="U25" s="33"/>
      <c r="V25" s="33"/>
      <c r="W25" s="33" t="s">
        <v>444</v>
      </c>
      <c r="X25" s="33">
        <v>22</v>
      </c>
      <c r="Y25" s="33">
        <v>24</v>
      </c>
    </row>
    <row r="26" spans="1:25" ht="58.3" x14ac:dyDescent="0.4">
      <c r="A26" s="32" t="s">
        <v>445</v>
      </c>
      <c r="B26" s="32"/>
      <c r="C26" s="37" t="s">
        <v>2845</v>
      </c>
      <c r="D26" s="32" t="s">
        <v>437</v>
      </c>
      <c r="E26" s="30"/>
      <c r="F26" s="68">
        <v>206</v>
      </c>
      <c r="G26" s="56" t="s">
        <v>446</v>
      </c>
      <c r="H26" s="21" t="s">
        <v>1470</v>
      </c>
      <c r="I26" s="32" t="s">
        <v>1423</v>
      </c>
      <c r="J26" s="59"/>
      <c r="K26" s="105" t="s">
        <v>383</v>
      </c>
      <c r="L26" s="105"/>
      <c r="M26" s="105"/>
      <c r="N26" s="105" t="s">
        <v>447</v>
      </c>
      <c r="O26" s="22"/>
      <c r="P26" s="22"/>
      <c r="Q26" s="33"/>
      <c r="R26" s="33"/>
      <c r="S26" s="33"/>
      <c r="T26" s="33"/>
      <c r="U26" s="33"/>
      <c r="V26" s="33"/>
      <c r="W26" s="33"/>
      <c r="X26" s="33">
        <v>23</v>
      </c>
      <c r="Y26" s="33">
        <v>25</v>
      </c>
    </row>
    <row r="27" spans="1:25" ht="72.900000000000006" x14ac:dyDescent="0.4">
      <c r="A27" s="32" t="s">
        <v>448</v>
      </c>
      <c r="B27" s="32" t="s">
        <v>449</v>
      </c>
      <c r="C27" s="32" t="s">
        <v>2735</v>
      </c>
      <c r="D27" s="32"/>
      <c r="E27" s="30"/>
      <c r="F27" s="31">
        <v>11</v>
      </c>
      <c r="G27" s="56" t="s">
        <v>2637</v>
      </c>
      <c r="H27" s="21" t="s">
        <v>2638</v>
      </c>
      <c r="I27" s="59" t="s">
        <v>2619</v>
      </c>
      <c r="J27" s="59"/>
      <c r="K27" s="21" t="s">
        <v>383</v>
      </c>
      <c r="L27" s="21"/>
      <c r="M27" s="21"/>
      <c r="N27" s="21" t="s">
        <v>450</v>
      </c>
      <c r="O27" s="22"/>
      <c r="P27" s="22"/>
      <c r="Q27" s="33"/>
      <c r="R27" s="33"/>
      <c r="S27" s="33"/>
      <c r="T27" s="33"/>
      <c r="U27" s="33"/>
      <c r="V27" s="33"/>
      <c r="W27" s="33"/>
      <c r="X27" s="33">
        <v>24</v>
      </c>
      <c r="Y27" s="33">
        <v>26</v>
      </c>
    </row>
    <row r="28" spans="1:25" ht="43.75" x14ac:dyDescent="0.4">
      <c r="A28" s="32" t="s">
        <v>448</v>
      </c>
      <c r="B28" s="32" t="s">
        <v>449</v>
      </c>
      <c r="C28" s="32" t="s">
        <v>2735</v>
      </c>
      <c r="D28" s="32" t="s">
        <v>451</v>
      </c>
      <c r="E28" s="30"/>
      <c r="F28" s="31">
        <v>113</v>
      </c>
      <c r="G28" s="56" t="s">
        <v>2639</v>
      </c>
      <c r="H28" s="21" t="s">
        <v>2590</v>
      </c>
      <c r="I28" s="59" t="s">
        <v>2640</v>
      </c>
      <c r="J28" s="59"/>
      <c r="K28" s="21" t="s">
        <v>383</v>
      </c>
      <c r="L28" s="21"/>
      <c r="M28" s="21"/>
      <c r="N28" s="21" t="s">
        <v>452</v>
      </c>
      <c r="O28" s="22"/>
      <c r="P28" s="22"/>
      <c r="Q28" s="33"/>
      <c r="R28" s="33"/>
      <c r="S28" s="33"/>
      <c r="T28" s="33"/>
      <c r="U28" s="33"/>
      <c r="V28" s="33"/>
      <c r="W28" s="33"/>
      <c r="X28" s="33">
        <v>25</v>
      </c>
      <c r="Y28" s="33">
        <v>27</v>
      </c>
    </row>
    <row r="29" spans="1:25" ht="72.900000000000006" x14ac:dyDescent="0.4">
      <c r="A29" s="32" t="s">
        <v>448</v>
      </c>
      <c r="B29" s="32" t="s">
        <v>449</v>
      </c>
      <c r="C29" s="32" t="s">
        <v>2735</v>
      </c>
      <c r="D29" s="32" t="s">
        <v>451</v>
      </c>
      <c r="E29" s="30"/>
      <c r="F29" s="31">
        <v>114</v>
      </c>
      <c r="G29" s="56" t="s">
        <v>2641</v>
      </c>
      <c r="H29" s="21" t="s">
        <v>2591</v>
      </c>
      <c r="I29" s="59" t="s">
        <v>2640</v>
      </c>
      <c r="J29" s="59"/>
      <c r="K29" s="21" t="s">
        <v>383</v>
      </c>
      <c r="L29" s="21"/>
      <c r="M29" s="21"/>
      <c r="N29" s="21" t="s">
        <v>453</v>
      </c>
      <c r="O29" s="22"/>
      <c r="P29" s="22"/>
      <c r="Q29" s="33"/>
      <c r="R29" s="33"/>
      <c r="S29" s="33"/>
      <c r="T29" s="33"/>
      <c r="U29" s="33"/>
      <c r="V29" s="33"/>
      <c r="W29" s="33"/>
      <c r="X29" s="33">
        <v>26</v>
      </c>
      <c r="Y29" s="33">
        <v>28</v>
      </c>
    </row>
    <row r="30" spans="1:25" ht="102" x14ac:dyDescent="0.4">
      <c r="A30" s="32" t="s">
        <v>454</v>
      </c>
      <c r="B30" s="32" t="s">
        <v>455</v>
      </c>
      <c r="C30" s="32" t="s">
        <v>2735</v>
      </c>
      <c r="D30" s="32" t="s">
        <v>451</v>
      </c>
      <c r="E30" s="30"/>
      <c r="F30" s="31">
        <v>13</v>
      </c>
      <c r="G30" s="56" t="s">
        <v>2642</v>
      </c>
      <c r="H30" s="21" t="s">
        <v>2643</v>
      </c>
      <c r="I30" s="59" t="s">
        <v>2619</v>
      </c>
      <c r="J30" s="59"/>
      <c r="K30" s="21" t="s">
        <v>383</v>
      </c>
      <c r="L30" s="21"/>
      <c r="M30" s="21"/>
      <c r="N30" s="21" t="s">
        <v>456</v>
      </c>
      <c r="O30" s="22"/>
      <c r="P30" s="22"/>
      <c r="Q30" s="33"/>
      <c r="R30" s="33"/>
      <c r="S30" s="33"/>
      <c r="T30" s="33"/>
      <c r="U30" s="33"/>
      <c r="V30" s="33"/>
      <c r="W30" s="33"/>
      <c r="X30" s="33">
        <v>27</v>
      </c>
      <c r="Y30" s="33">
        <v>29</v>
      </c>
    </row>
    <row r="31" spans="1:25" ht="75.75" customHeight="1" x14ac:dyDescent="0.4">
      <c r="A31" s="32" t="s">
        <v>454</v>
      </c>
      <c r="B31" s="32" t="s">
        <v>111</v>
      </c>
      <c r="C31" s="32" t="s">
        <v>2735</v>
      </c>
      <c r="D31" s="32" t="s">
        <v>451</v>
      </c>
      <c r="E31" s="30"/>
      <c r="F31" s="31" t="s">
        <v>179</v>
      </c>
      <c r="G31" s="56" t="s">
        <v>2548</v>
      </c>
      <c r="H31" s="21" t="s">
        <v>2549</v>
      </c>
      <c r="I31" s="59" t="s">
        <v>2550</v>
      </c>
      <c r="J31" s="32"/>
      <c r="K31" s="21" t="s">
        <v>383</v>
      </c>
      <c r="L31" s="21"/>
      <c r="M31" s="21"/>
      <c r="N31" s="21" t="s">
        <v>457</v>
      </c>
      <c r="O31" s="21" t="s">
        <v>458</v>
      </c>
      <c r="P31" s="21" t="s">
        <v>459</v>
      </c>
      <c r="Q31" s="34"/>
      <c r="R31" s="33"/>
      <c r="S31" s="33"/>
      <c r="T31" s="33"/>
      <c r="U31" s="33"/>
      <c r="V31" s="33"/>
      <c r="W31" s="33"/>
      <c r="X31" s="33">
        <v>28</v>
      </c>
      <c r="Y31" s="33">
        <v>30</v>
      </c>
    </row>
    <row r="32" spans="1:25" s="126" customFormat="1" ht="58.3" x14ac:dyDescent="0.4">
      <c r="A32" s="31" t="s">
        <v>454</v>
      </c>
      <c r="B32" s="32" t="s">
        <v>422</v>
      </c>
      <c r="C32" s="32" t="s">
        <v>2735</v>
      </c>
      <c r="D32" s="31" t="s">
        <v>451</v>
      </c>
      <c r="E32" s="30"/>
      <c r="F32" s="31">
        <v>613</v>
      </c>
      <c r="G32" s="56" t="s">
        <v>460</v>
      </c>
      <c r="H32" s="22"/>
      <c r="I32" s="21" t="s">
        <v>1418</v>
      </c>
      <c r="J32" s="31"/>
      <c r="K32" s="21"/>
      <c r="L32" s="21"/>
      <c r="M32" s="21"/>
      <c r="N32" s="21"/>
      <c r="O32" s="22"/>
      <c r="P32" s="22"/>
      <c r="Q32" s="33"/>
      <c r="R32" s="33"/>
      <c r="S32" s="33"/>
      <c r="T32" s="33"/>
      <c r="U32" s="33"/>
      <c r="V32" s="33"/>
      <c r="W32" s="33"/>
      <c r="X32" s="33">
        <v>609</v>
      </c>
      <c r="Y32" s="33">
        <v>31</v>
      </c>
    </row>
    <row r="33" spans="1:25" ht="58.3" x14ac:dyDescent="0.4">
      <c r="A33" s="32" t="s">
        <v>461</v>
      </c>
      <c r="B33" s="32" t="s">
        <v>455</v>
      </c>
      <c r="C33" s="32" t="s">
        <v>2735</v>
      </c>
      <c r="D33" s="32" t="s">
        <v>451</v>
      </c>
      <c r="E33" s="30"/>
      <c r="F33" s="31">
        <v>112</v>
      </c>
      <c r="G33" s="56" t="s">
        <v>462</v>
      </c>
      <c r="H33" s="21" t="s">
        <v>1472</v>
      </c>
      <c r="I33" s="59" t="s">
        <v>1421</v>
      </c>
      <c r="J33" s="59"/>
      <c r="K33" s="21"/>
      <c r="L33" s="21" t="s">
        <v>383</v>
      </c>
      <c r="M33" s="21"/>
      <c r="N33" s="21" t="s">
        <v>463</v>
      </c>
      <c r="O33" s="22"/>
      <c r="P33" s="21" t="s">
        <v>464</v>
      </c>
      <c r="Q33" s="34"/>
      <c r="R33" s="33"/>
      <c r="S33" s="33"/>
      <c r="T33" s="33"/>
      <c r="U33" s="33"/>
      <c r="V33" s="33"/>
      <c r="W33" s="33"/>
      <c r="X33" s="33">
        <v>29</v>
      </c>
      <c r="Y33" s="33">
        <v>32</v>
      </c>
    </row>
    <row r="34" spans="1:25" ht="46.3" customHeight="1" x14ac:dyDescent="0.4">
      <c r="A34" s="32" t="s">
        <v>461</v>
      </c>
      <c r="B34" s="32" t="s">
        <v>455</v>
      </c>
      <c r="C34" s="32" t="s">
        <v>2735</v>
      </c>
      <c r="D34" s="32" t="s">
        <v>451</v>
      </c>
      <c r="E34" s="30"/>
      <c r="F34" s="31">
        <v>121</v>
      </c>
      <c r="G34" s="56" t="s">
        <v>2578</v>
      </c>
      <c r="H34" s="21" t="s">
        <v>2579</v>
      </c>
      <c r="I34" s="59" t="s">
        <v>2574</v>
      </c>
      <c r="J34" s="59"/>
      <c r="K34" s="21"/>
      <c r="L34" s="21" t="s">
        <v>383</v>
      </c>
      <c r="M34" s="21"/>
      <c r="N34" s="21"/>
      <c r="O34" s="22"/>
      <c r="P34" s="21"/>
      <c r="Q34" s="34"/>
      <c r="R34" s="33"/>
      <c r="S34" s="33"/>
      <c r="T34" s="33"/>
      <c r="U34" s="33"/>
      <c r="V34" s="33"/>
      <c r="W34" s="33"/>
      <c r="X34" s="33">
        <v>30</v>
      </c>
      <c r="Y34" s="33">
        <v>33</v>
      </c>
    </row>
    <row r="35" spans="1:25" ht="58.3" x14ac:dyDescent="0.4">
      <c r="A35" s="32" t="s">
        <v>461</v>
      </c>
      <c r="B35" s="32" t="s">
        <v>455</v>
      </c>
      <c r="C35" s="32" t="s">
        <v>2735</v>
      </c>
      <c r="D35" s="32" t="s">
        <v>451</v>
      </c>
      <c r="E35" s="30"/>
      <c r="F35" s="31">
        <v>122</v>
      </c>
      <c r="G35" s="56" t="s">
        <v>2644</v>
      </c>
      <c r="H35" s="21" t="s">
        <v>2592</v>
      </c>
      <c r="I35" s="59" t="s">
        <v>2645</v>
      </c>
      <c r="J35" s="59"/>
      <c r="K35" s="21"/>
      <c r="L35" s="21" t="s">
        <v>383</v>
      </c>
      <c r="M35" s="21"/>
      <c r="N35" s="21"/>
      <c r="O35" s="22"/>
      <c r="P35" s="21"/>
      <c r="Q35" s="34"/>
      <c r="R35" s="33"/>
      <c r="S35" s="33"/>
      <c r="T35" s="33"/>
      <c r="U35" s="33"/>
      <c r="V35" s="33"/>
      <c r="W35" s="33"/>
      <c r="X35" s="33">
        <v>31</v>
      </c>
      <c r="Y35" s="33">
        <v>34</v>
      </c>
    </row>
    <row r="36" spans="1:25" ht="57" customHeight="1" x14ac:dyDescent="0.4">
      <c r="A36" s="70" t="s">
        <v>465</v>
      </c>
      <c r="B36" s="70" t="s">
        <v>455</v>
      </c>
      <c r="C36" s="70" t="s">
        <v>2735</v>
      </c>
      <c r="D36" s="70" t="s">
        <v>451</v>
      </c>
      <c r="E36" s="71" t="s">
        <v>466</v>
      </c>
      <c r="F36" s="72">
        <v>115</v>
      </c>
      <c r="G36" s="73" t="s">
        <v>2646</v>
      </c>
      <c r="H36" s="74" t="s">
        <v>2593</v>
      </c>
      <c r="I36" s="76" t="s">
        <v>2640</v>
      </c>
      <c r="J36" s="76"/>
      <c r="K36" s="74"/>
      <c r="L36" s="74" t="s">
        <v>383</v>
      </c>
      <c r="M36" s="74"/>
      <c r="N36" s="74"/>
      <c r="O36" s="77"/>
      <c r="P36" s="74" t="s">
        <v>467</v>
      </c>
      <c r="Q36" s="305"/>
      <c r="R36" s="306"/>
      <c r="S36" s="306"/>
      <c r="T36" s="306"/>
      <c r="U36" s="306"/>
      <c r="V36" s="306"/>
      <c r="W36" s="306"/>
      <c r="X36" s="33">
        <v>32</v>
      </c>
      <c r="Y36" s="306">
        <v>35</v>
      </c>
    </row>
    <row r="37" spans="1:25" ht="43.75" x14ac:dyDescent="0.4">
      <c r="A37" s="70" t="s">
        <v>465</v>
      </c>
      <c r="B37" s="70" t="s">
        <v>455</v>
      </c>
      <c r="C37" s="70" t="s">
        <v>2735</v>
      </c>
      <c r="D37" s="70" t="s">
        <v>451</v>
      </c>
      <c r="E37" s="71"/>
      <c r="F37" s="72">
        <v>116</v>
      </c>
      <c r="G37" s="73" t="s">
        <v>2647</v>
      </c>
      <c r="H37" s="74" t="s">
        <v>2594</v>
      </c>
      <c r="I37" s="76" t="s">
        <v>2640</v>
      </c>
      <c r="J37" s="76"/>
      <c r="K37" s="74"/>
      <c r="L37" s="74" t="s">
        <v>383</v>
      </c>
      <c r="M37" s="74"/>
      <c r="N37" s="74"/>
      <c r="O37" s="77"/>
      <c r="P37" s="74" t="s">
        <v>467</v>
      </c>
      <c r="Q37" s="305"/>
      <c r="R37" s="306"/>
      <c r="S37" s="306"/>
      <c r="T37" s="306"/>
      <c r="U37" s="306"/>
      <c r="V37" s="306"/>
      <c r="W37" s="306"/>
      <c r="X37" s="33">
        <v>33</v>
      </c>
      <c r="Y37" s="306">
        <v>36</v>
      </c>
    </row>
    <row r="38" spans="1:25" ht="87" customHeight="1" x14ac:dyDescent="0.4">
      <c r="A38" s="32" t="s">
        <v>468</v>
      </c>
      <c r="B38" s="32" t="s">
        <v>455</v>
      </c>
      <c r="C38" s="32" t="s">
        <v>2735</v>
      </c>
      <c r="D38" s="32"/>
      <c r="E38" s="30"/>
      <c r="F38" s="31" t="s">
        <v>192</v>
      </c>
      <c r="G38" s="56" t="s">
        <v>2551</v>
      </c>
      <c r="H38" s="21" t="s">
        <v>2552</v>
      </c>
      <c r="I38" s="59" t="s">
        <v>2553</v>
      </c>
      <c r="J38" s="32"/>
      <c r="K38" s="21"/>
      <c r="L38" s="21" t="s">
        <v>383</v>
      </c>
      <c r="M38" s="21"/>
      <c r="N38" s="21" t="s">
        <v>469</v>
      </c>
      <c r="O38" s="22"/>
      <c r="P38" s="21" t="s">
        <v>470</v>
      </c>
      <c r="Q38" s="34"/>
      <c r="R38" s="33"/>
      <c r="S38" s="33"/>
      <c r="T38" s="33"/>
      <c r="U38" s="33"/>
      <c r="V38" s="33"/>
      <c r="W38" s="33"/>
      <c r="X38" s="33">
        <v>34</v>
      </c>
      <c r="Y38" s="33">
        <v>37</v>
      </c>
    </row>
    <row r="39" spans="1:25" s="125" customFormat="1" ht="130.5" customHeight="1" x14ac:dyDescent="0.4">
      <c r="A39" s="85" t="s">
        <v>12</v>
      </c>
      <c r="B39" s="85" t="s">
        <v>455</v>
      </c>
      <c r="C39" s="85" t="s">
        <v>2735</v>
      </c>
      <c r="D39" s="85" t="s">
        <v>451</v>
      </c>
      <c r="E39" s="86"/>
      <c r="F39" s="87" t="s">
        <v>471</v>
      </c>
      <c r="G39" s="88" t="s">
        <v>2554</v>
      </c>
      <c r="H39" s="89" t="s">
        <v>2543</v>
      </c>
      <c r="I39" s="304" t="s">
        <v>2555</v>
      </c>
      <c r="J39" s="90"/>
      <c r="K39" s="89"/>
      <c r="L39" s="89" t="s">
        <v>383</v>
      </c>
      <c r="M39" s="89"/>
      <c r="N39" s="89" t="s">
        <v>472</v>
      </c>
      <c r="O39" s="91"/>
      <c r="P39" s="89" t="s">
        <v>473</v>
      </c>
      <c r="Q39" s="85"/>
      <c r="R39" s="87"/>
      <c r="S39" s="87"/>
      <c r="T39" s="87" t="s">
        <v>474</v>
      </c>
      <c r="U39" s="87"/>
      <c r="V39" s="87"/>
      <c r="W39" s="310" t="s">
        <v>410</v>
      </c>
      <c r="X39" s="33">
        <v>35</v>
      </c>
      <c r="Y39" s="87">
        <v>38</v>
      </c>
    </row>
    <row r="40" spans="1:25" s="125" customFormat="1" ht="82.5" customHeight="1" x14ac:dyDescent="0.4">
      <c r="A40" s="61" t="s">
        <v>12</v>
      </c>
      <c r="B40" s="61" t="s">
        <v>455</v>
      </c>
      <c r="C40" s="61" t="s">
        <v>2735</v>
      </c>
      <c r="D40" s="61" t="s">
        <v>451</v>
      </c>
      <c r="E40" s="62"/>
      <c r="F40" s="60" t="s">
        <v>475</v>
      </c>
      <c r="G40" s="63" t="s">
        <v>2556</v>
      </c>
      <c r="H40" s="65" t="s">
        <v>2544</v>
      </c>
      <c r="I40" s="64" t="s">
        <v>2555</v>
      </c>
      <c r="J40" s="69"/>
      <c r="K40" s="65"/>
      <c r="L40" s="65" t="s">
        <v>383</v>
      </c>
      <c r="M40" s="65"/>
      <c r="N40" s="65" t="s">
        <v>472</v>
      </c>
      <c r="O40" s="66"/>
      <c r="P40" s="65" t="s">
        <v>476</v>
      </c>
      <c r="Q40" s="61"/>
      <c r="R40" s="60"/>
      <c r="S40" s="60"/>
      <c r="T40" s="60" t="s">
        <v>477</v>
      </c>
      <c r="U40" s="60"/>
      <c r="V40" s="60"/>
      <c r="W40" s="33" t="s">
        <v>410</v>
      </c>
      <c r="X40" s="33">
        <v>36</v>
      </c>
      <c r="Y40" s="60">
        <v>39</v>
      </c>
    </row>
    <row r="41" spans="1:25" ht="43.75" x14ac:dyDescent="0.4">
      <c r="A41" s="32" t="s">
        <v>12</v>
      </c>
      <c r="B41" s="32" t="s">
        <v>478</v>
      </c>
      <c r="C41" s="32" t="s">
        <v>2735</v>
      </c>
      <c r="D41" s="32" t="s">
        <v>451</v>
      </c>
      <c r="E41" s="30"/>
      <c r="F41" s="31">
        <v>142</v>
      </c>
      <c r="G41" s="56" t="s">
        <v>479</v>
      </c>
      <c r="H41" s="21" t="s">
        <v>1473</v>
      </c>
      <c r="I41" s="21" t="s">
        <v>1422</v>
      </c>
      <c r="J41" s="32"/>
      <c r="K41" s="21" t="s">
        <v>383</v>
      </c>
      <c r="L41" s="21"/>
      <c r="M41" s="21"/>
      <c r="N41" s="21" t="s">
        <v>480</v>
      </c>
      <c r="O41" s="22"/>
      <c r="P41" s="22"/>
      <c r="Q41" s="33"/>
      <c r="R41" s="33"/>
      <c r="S41" s="33"/>
      <c r="T41" s="33"/>
      <c r="U41" s="33"/>
      <c r="V41" s="33"/>
      <c r="W41" s="33"/>
      <c r="X41" s="33">
        <v>37</v>
      </c>
      <c r="Y41" s="33">
        <v>40</v>
      </c>
    </row>
    <row r="42" spans="1:25" ht="72.900000000000006" x14ac:dyDescent="0.4">
      <c r="A42" s="32" t="s">
        <v>12</v>
      </c>
      <c r="B42" s="32" t="s">
        <v>145</v>
      </c>
      <c r="C42" s="32" t="s">
        <v>2735</v>
      </c>
      <c r="D42" s="32" t="s">
        <v>451</v>
      </c>
      <c r="E42" s="30"/>
      <c r="F42" s="31">
        <v>18</v>
      </c>
      <c r="G42" s="56" t="s">
        <v>2648</v>
      </c>
      <c r="H42" s="21" t="s">
        <v>2595</v>
      </c>
      <c r="I42" s="59" t="s">
        <v>2649</v>
      </c>
      <c r="J42" s="59"/>
      <c r="K42" s="21"/>
      <c r="L42" s="21"/>
      <c r="M42" s="21" t="s">
        <v>383</v>
      </c>
      <c r="N42" s="21" t="s">
        <v>481</v>
      </c>
      <c r="O42" s="22"/>
      <c r="P42" s="21" t="s">
        <v>482</v>
      </c>
      <c r="Q42" s="34"/>
      <c r="R42" s="33"/>
      <c r="S42" s="33"/>
      <c r="T42" s="34" t="s">
        <v>483</v>
      </c>
      <c r="U42" s="33"/>
      <c r="V42" s="33"/>
      <c r="W42" s="33"/>
      <c r="X42" s="33">
        <v>38</v>
      </c>
      <c r="Y42" s="33">
        <v>41</v>
      </c>
    </row>
    <row r="43" spans="1:25" ht="43.75" x14ac:dyDescent="0.4">
      <c r="A43" s="32" t="s">
        <v>12</v>
      </c>
      <c r="B43" s="32"/>
      <c r="C43" s="32" t="s">
        <v>2735</v>
      </c>
      <c r="D43" s="32"/>
      <c r="E43" s="30"/>
      <c r="F43" s="31">
        <v>19</v>
      </c>
      <c r="G43" s="56" t="s">
        <v>2650</v>
      </c>
      <c r="H43" s="21" t="s">
        <v>2596</v>
      </c>
      <c r="I43" s="59" t="s">
        <v>2649</v>
      </c>
      <c r="J43" s="59"/>
      <c r="K43" s="21" t="s">
        <v>383</v>
      </c>
      <c r="L43" s="21"/>
      <c r="M43" s="21"/>
      <c r="N43" s="21" t="s">
        <v>484</v>
      </c>
      <c r="O43" s="22"/>
      <c r="P43" s="22"/>
      <c r="Q43" s="33"/>
      <c r="R43" s="33"/>
      <c r="S43" s="33"/>
      <c r="T43" s="33"/>
      <c r="U43" s="33"/>
      <c r="V43" s="33"/>
      <c r="W43" s="33"/>
      <c r="X43" s="33">
        <v>39</v>
      </c>
      <c r="Y43" s="33">
        <v>42</v>
      </c>
    </row>
    <row r="44" spans="1:25" ht="43.75" x14ac:dyDescent="0.4">
      <c r="A44" s="32" t="s">
        <v>12</v>
      </c>
      <c r="B44" s="32" t="s">
        <v>145</v>
      </c>
      <c r="C44" s="32" t="s">
        <v>2735</v>
      </c>
      <c r="D44" s="32"/>
      <c r="E44" s="30"/>
      <c r="F44" s="31">
        <v>111</v>
      </c>
      <c r="G44" s="56" t="s">
        <v>2651</v>
      </c>
      <c r="H44" s="21" t="s">
        <v>2597</v>
      </c>
      <c r="I44" s="59" t="s">
        <v>2640</v>
      </c>
      <c r="J44" s="59"/>
      <c r="K44" s="21"/>
      <c r="L44" s="21" t="s">
        <v>383</v>
      </c>
      <c r="M44" s="21"/>
      <c r="N44" s="21"/>
      <c r="O44" s="22"/>
      <c r="P44" s="22"/>
      <c r="Q44" s="33"/>
      <c r="R44" s="33"/>
      <c r="S44" s="33" t="s">
        <v>383</v>
      </c>
      <c r="T44" s="33"/>
      <c r="U44" s="33"/>
      <c r="V44" s="33"/>
      <c r="W44" s="33"/>
      <c r="X44" s="33">
        <v>40</v>
      </c>
      <c r="Y44" s="33">
        <v>43</v>
      </c>
    </row>
    <row r="45" spans="1:25" ht="102" x14ac:dyDescent="0.4">
      <c r="A45" s="32" t="s">
        <v>12</v>
      </c>
      <c r="B45" s="32" t="s">
        <v>455</v>
      </c>
      <c r="C45" s="32" t="s">
        <v>2735</v>
      </c>
      <c r="D45" s="32"/>
      <c r="E45" s="30"/>
      <c r="F45" s="31">
        <v>20</v>
      </c>
      <c r="G45" s="56" t="s">
        <v>2652</v>
      </c>
      <c r="H45" s="59" t="s">
        <v>2598</v>
      </c>
      <c r="I45" s="59" t="s">
        <v>2649</v>
      </c>
      <c r="J45" s="59"/>
      <c r="K45" s="21" t="s">
        <v>383</v>
      </c>
      <c r="L45" s="21"/>
      <c r="M45" s="21"/>
      <c r="N45" s="21"/>
      <c r="O45" s="22"/>
      <c r="P45" s="22"/>
      <c r="Q45" s="33"/>
      <c r="R45" s="33"/>
      <c r="S45" s="33"/>
      <c r="T45" s="33"/>
      <c r="U45" s="33"/>
      <c r="V45" s="33"/>
      <c r="W45" s="33"/>
      <c r="X45" s="33">
        <v>41</v>
      </c>
      <c r="Y45" s="33">
        <v>44</v>
      </c>
    </row>
    <row r="46" spans="1:25" ht="87.45" x14ac:dyDescent="0.4">
      <c r="A46" s="32" t="s">
        <v>12</v>
      </c>
      <c r="B46" s="32"/>
      <c r="C46" s="32" t="s">
        <v>2735</v>
      </c>
      <c r="D46" s="32"/>
      <c r="E46" s="30"/>
      <c r="F46" s="31">
        <v>21</v>
      </c>
      <c r="G46" s="56" t="s">
        <v>2653</v>
      </c>
      <c r="H46" s="21" t="s">
        <v>2599</v>
      </c>
      <c r="I46" s="59" t="s">
        <v>2649</v>
      </c>
      <c r="J46" s="59"/>
      <c r="K46" s="21" t="s">
        <v>383</v>
      </c>
      <c r="L46" s="21"/>
      <c r="M46" s="21"/>
      <c r="N46" s="21" t="s">
        <v>485</v>
      </c>
      <c r="O46" s="22"/>
      <c r="P46" s="22"/>
      <c r="Q46" s="33"/>
      <c r="R46" s="33"/>
      <c r="S46" s="33"/>
      <c r="T46" s="34" t="s">
        <v>486</v>
      </c>
      <c r="U46" s="33"/>
      <c r="V46" s="33"/>
      <c r="W46" s="33"/>
      <c r="X46" s="33">
        <v>42</v>
      </c>
      <c r="Y46" s="33">
        <v>45</v>
      </c>
    </row>
    <row r="47" spans="1:25" ht="87.45" x14ac:dyDescent="0.4">
      <c r="A47" s="32" t="s">
        <v>12</v>
      </c>
      <c r="B47" s="32" t="s">
        <v>455</v>
      </c>
      <c r="C47" s="32" t="s">
        <v>2735</v>
      </c>
      <c r="D47" s="32" t="s">
        <v>451</v>
      </c>
      <c r="E47" s="30"/>
      <c r="F47" s="31">
        <v>22</v>
      </c>
      <c r="G47" s="56" t="s">
        <v>2654</v>
      </c>
      <c r="H47" s="21" t="s">
        <v>2600</v>
      </c>
      <c r="I47" s="59" t="s">
        <v>2649</v>
      </c>
      <c r="J47" s="59"/>
      <c r="K47" s="21" t="s">
        <v>383</v>
      </c>
      <c r="L47" s="21"/>
      <c r="M47" s="21"/>
      <c r="N47" s="21" t="s">
        <v>487</v>
      </c>
      <c r="O47" s="22"/>
      <c r="P47" s="22"/>
      <c r="Q47" s="33"/>
      <c r="R47" s="33"/>
      <c r="S47" s="33"/>
      <c r="T47" s="33"/>
      <c r="U47" s="33"/>
      <c r="V47" s="33"/>
      <c r="W47" s="33"/>
      <c r="X47" s="33">
        <v>43</v>
      </c>
      <c r="Y47" s="33">
        <v>46</v>
      </c>
    </row>
    <row r="48" spans="1:25" ht="43.75" x14ac:dyDescent="0.4">
      <c r="A48" s="32" t="s">
        <v>12</v>
      </c>
      <c r="B48" s="32" t="s">
        <v>488</v>
      </c>
      <c r="C48" s="32" t="s">
        <v>2735</v>
      </c>
      <c r="D48" s="32" t="s">
        <v>451</v>
      </c>
      <c r="E48" s="30"/>
      <c r="F48" s="31">
        <v>24</v>
      </c>
      <c r="G48" s="56" t="s">
        <v>2655</v>
      </c>
      <c r="H48" s="21" t="s">
        <v>2601</v>
      </c>
      <c r="I48" s="59" t="s">
        <v>2649</v>
      </c>
      <c r="J48" s="59"/>
      <c r="K48" s="21"/>
      <c r="L48" s="21" t="s">
        <v>383</v>
      </c>
      <c r="M48" s="21"/>
      <c r="N48" s="21" t="s">
        <v>489</v>
      </c>
      <c r="O48" s="22"/>
      <c r="P48" s="22"/>
      <c r="Q48" s="33"/>
      <c r="R48" s="33" t="s">
        <v>383</v>
      </c>
      <c r="S48" s="33"/>
      <c r="T48" s="33"/>
      <c r="U48" s="33"/>
      <c r="V48" s="33"/>
      <c r="W48" s="33"/>
      <c r="X48" s="33">
        <v>44</v>
      </c>
      <c r="Y48" s="33">
        <v>47</v>
      </c>
    </row>
    <row r="49" spans="1:25" ht="43.75" x14ac:dyDescent="0.4">
      <c r="A49" s="32" t="s">
        <v>12</v>
      </c>
      <c r="B49" s="32"/>
      <c r="C49" s="32" t="s">
        <v>2735</v>
      </c>
      <c r="D49" s="32" t="s">
        <v>451</v>
      </c>
      <c r="E49" s="30"/>
      <c r="F49" s="31">
        <v>29</v>
      </c>
      <c r="G49" s="56" t="s">
        <v>2656</v>
      </c>
      <c r="H49" s="21" t="s">
        <v>2602</v>
      </c>
      <c r="I49" s="59" t="s">
        <v>2657</v>
      </c>
      <c r="J49" s="59"/>
      <c r="K49" s="21"/>
      <c r="L49" s="21" t="s">
        <v>383</v>
      </c>
      <c r="M49" s="21"/>
      <c r="N49" s="21"/>
      <c r="O49" s="22"/>
      <c r="P49" s="22"/>
      <c r="Q49" s="33"/>
      <c r="R49" s="33"/>
      <c r="S49" s="33"/>
      <c r="T49" s="33"/>
      <c r="U49" s="33"/>
      <c r="V49" s="33"/>
      <c r="W49" s="33"/>
      <c r="X49" s="33">
        <v>45</v>
      </c>
      <c r="Y49" s="33">
        <v>48</v>
      </c>
    </row>
    <row r="50" spans="1:25" ht="72.900000000000006" x14ac:dyDescent="0.4">
      <c r="A50" s="32" t="s">
        <v>12</v>
      </c>
      <c r="B50" s="32" t="s">
        <v>455</v>
      </c>
      <c r="C50" s="32" t="s">
        <v>2735</v>
      </c>
      <c r="D50" s="32" t="s">
        <v>490</v>
      </c>
      <c r="E50" s="30"/>
      <c r="F50" s="31" t="s">
        <v>206</v>
      </c>
      <c r="G50" s="56" t="s">
        <v>2557</v>
      </c>
      <c r="H50" s="21" t="s">
        <v>2545</v>
      </c>
      <c r="I50" s="59" t="s">
        <v>2555</v>
      </c>
      <c r="J50" s="68"/>
      <c r="K50" s="21" t="s">
        <v>383</v>
      </c>
      <c r="L50" s="21"/>
      <c r="M50" s="21"/>
      <c r="N50" s="21" t="s">
        <v>491</v>
      </c>
      <c r="O50" s="22"/>
      <c r="P50" s="22"/>
      <c r="Q50" s="33"/>
      <c r="R50" s="33"/>
      <c r="S50" s="33"/>
      <c r="T50" s="33"/>
      <c r="U50" s="33"/>
      <c r="V50" s="33"/>
      <c r="W50" s="33"/>
      <c r="X50" s="33">
        <v>46</v>
      </c>
      <c r="Y50" s="33">
        <v>49</v>
      </c>
    </row>
    <row r="51" spans="1:25" ht="43.75" x14ac:dyDescent="0.4">
      <c r="A51" s="32" t="s">
        <v>12</v>
      </c>
      <c r="B51" s="32" t="s">
        <v>455</v>
      </c>
      <c r="C51" s="32" t="s">
        <v>2735</v>
      </c>
      <c r="D51" s="32" t="s">
        <v>490</v>
      </c>
      <c r="E51" s="30"/>
      <c r="F51" s="31">
        <v>118</v>
      </c>
      <c r="G51" s="56" t="s">
        <v>2658</v>
      </c>
      <c r="H51" s="21" t="s">
        <v>2694</v>
      </c>
      <c r="I51" s="59" t="s">
        <v>2659</v>
      </c>
      <c r="J51" s="59"/>
      <c r="K51" s="21" t="s">
        <v>383</v>
      </c>
      <c r="L51" s="21"/>
      <c r="M51" s="21"/>
      <c r="N51" s="21" t="s">
        <v>492</v>
      </c>
      <c r="O51" s="22"/>
      <c r="P51" s="22"/>
      <c r="Q51" s="33"/>
      <c r="R51" s="33" t="s">
        <v>383</v>
      </c>
      <c r="S51" s="33"/>
      <c r="T51" s="34" t="s">
        <v>493</v>
      </c>
      <c r="U51" s="33"/>
      <c r="V51" s="33"/>
      <c r="W51" s="33"/>
      <c r="X51" s="33">
        <v>47</v>
      </c>
      <c r="Y51" s="33">
        <v>50</v>
      </c>
    </row>
    <row r="52" spans="1:25" ht="72.900000000000006" x14ac:dyDescent="0.4">
      <c r="A52" s="32" t="s">
        <v>12</v>
      </c>
      <c r="B52" s="32" t="s">
        <v>494</v>
      </c>
      <c r="C52" s="32" t="s">
        <v>2735</v>
      </c>
      <c r="D52" s="32" t="s">
        <v>490</v>
      </c>
      <c r="E52" s="30"/>
      <c r="F52" s="31">
        <v>16</v>
      </c>
      <c r="G52" s="56" t="s">
        <v>2660</v>
      </c>
      <c r="H52" s="21" t="s">
        <v>2603</v>
      </c>
      <c r="I52" s="59" t="s">
        <v>2649</v>
      </c>
      <c r="J52" s="59"/>
      <c r="K52" s="21" t="s">
        <v>383</v>
      </c>
      <c r="L52" s="21"/>
      <c r="M52" s="21"/>
      <c r="N52" s="21" t="s">
        <v>495</v>
      </c>
      <c r="O52" s="22"/>
      <c r="P52" s="21" t="s">
        <v>496</v>
      </c>
      <c r="Q52" s="34"/>
      <c r="R52" s="33"/>
      <c r="S52" s="33"/>
      <c r="T52" s="33"/>
      <c r="U52" s="33"/>
      <c r="V52" s="33"/>
      <c r="W52" s="33"/>
      <c r="X52" s="33">
        <v>48</v>
      </c>
      <c r="Y52" s="33">
        <v>51</v>
      </c>
    </row>
    <row r="53" spans="1:25" ht="43.75" x14ac:dyDescent="0.4">
      <c r="A53" s="32" t="s">
        <v>497</v>
      </c>
      <c r="B53" s="32" t="s">
        <v>494</v>
      </c>
      <c r="C53" s="32" t="s">
        <v>2735</v>
      </c>
      <c r="D53" s="32" t="s">
        <v>490</v>
      </c>
      <c r="E53" s="30"/>
      <c r="F53" s="31">
        <v>143</v>
      </c>
      <c r="G53" s="56" t="s">
        <v>498</v>
      </c>
      <c r="H53" s="21" t="s">
        <v>1473</v>
      </c>
      <c r="I53" s="21" t="s">
        <v>1422</v>
      </c>
      <c r="J53" s="32"/>
      <c r="K53" s="21"/>
      <c r="L53" s="21"/>
      <c r="M53" s="21"/>
      <c r="N53" s="21"/>
      <c r="O53" s="22"/>
      <c r="P53" s="21" t="s">
        <v>499</v>
      </c>
      <c r="Q53" s="34"/>
      <c r="R53" s="33"/>
      <c r="S53" s="33"/>
      <c r="T53" s="33"/>
      <c r="U53" s="33"/>
      <c r="V53" s="33"/>
      <c r="W53" s="33"/>
      <c r="X53" s="33">
        <v>49</v>
      </c>
      <c r="Y53" s="33">
        <v>52</v>
      </c>
    </row>
    <row r="54" spans="1:25" ht="247.75" x14ac:dyDescent="0.4">
      <c r="A54" s="32" t="s">
        <v>12</v>
      </c>
      <c r="B54" s="32"/>
      <c r="C54" s="32" t="s">
        <v>2735</v>
      </c>
      <c r="D54" s="32" t="s">
        <v>490</v>
      </c>
      <c r="E54" s="30"/>
      <c r="F54" s="31">
        <v>17</v>
      </c>
      <c r="G54" s="56" t="s">
        <v>2661</v>
      </c>
      <c r="H54" s="21" t="s">
        <v>2604</v>
      </c>
      <c r="I54" s="59" t="s">
        <v>2649</v>
      </c>
      <c r="J54" s="59"/>
      <c r="K54" s="21"/>
      <c r="L54" s="21" t="s">
        <v>383</v>
      </c>
      <c r="M54" s="21"/>
      <c r="N54" s="21" t="s">
        <v>500</v>
      </c>
      <c r="O54" s="21" t="s">
        <v>1361</v>
      </c>
      <c r="P54" s="21" t="s">
        <v>501</v>
      </c>
      <c r="Q54" s="34"/>
      <c r="R54" s="33"/>
      <c r="S54" s="33"/>
      <c r="T54" s="33"/>
      <c r="U54" s="33"/>
      <c r="V54" s="33"/>
      <c r="W54" s="33"/>
      <c r="X54" s="33">
        <v>50</v>
      </c>
      <c r="Y54" s="33">
        <v>53</v>
      </c>
    </row>
    <row r="55" spans="1:25" ht="72.900000000000006" x14ac:dyDescent="0.4">
      <c r="A55" s="32" t="s">
        <v>12</v>
      </c>
      <c r="B55" s="32" t="s">
        <v>111</v>
      </c>
      <c r="C55" s="32" t="s">
        <v>2735</v>
      </c>
      <c r="D55" s="32" t="s">
        <v>490</v>
      </c>
      <c r="E55" s="30"/>
      <c r="F55" s="31">
        <v>23</v>
      </c>
      <c r="G55" s="56" t="s">
        <v>2662</v>
      </c>
      <c r="H55" s="21" t="s">
        <v>2605</v>
      </c>
      <c r="I55" s="59" t="s">
        <v>2649</v>
      </c>
      <c r="J55" s="59"/>
      <c r="K55" s="21"/>
      <c r="L55" s="21" t="s">
        <v>383</v>
      </c>
      <c r="M55" s="21"/>
      <c r="N55" s="21"/>
      <c r="O55" s="22"/>
      <c r="P55" s="21" t="s">
        <v>502</v>
      </c>
      <c r="Q55" s="34"/>
      <c r="R55" s="33" t="s">
        <v>383</v>
      </c>
      <c r="S55" s="33"/>
      <c r="T55" s="33"/>
      <c r="U55" s="33"/>
      <c r="V55" s="33"/>
      <c r="W55" s="33"/>
      <c r="X55" s="33">
        <v>51</v>
      </c>
      <c r="Y55" s="33">
        <v>54</v>
      </c>
    </row>
    <row r="56" spans="1:25" ht="43.75" x14ac:dyDescent="0.4">
      <c r="A56" s="32" t="s">
        <v>12</v>
      </c>
      <c r="B56" s="32"/>
      <c r="C56" s="32" t="s">
        <v>2735</v>
      </c>
      <c r="D56" s="32"/>
      <c r="E56" s="30"/>
      <c r="F56" s="31">
        <v>141</v>
      </c>
      <c r="G56" s="56" t="s">
        <v>503</v>
      </c>
      <c r="H56" s="21" t="s">
        <v>1473</v>
      </c>
      <c r="I56" s="21" t="s">
        <v>1422</v>
      </c>
      <c r="J56" s="32"/>
      <c r="K56" s="21"/>
      <c r="L56" s="21" t="s">
        <v>383</v>
      </c>
      <c r="M56" s="21"/>
      <c r="N56" s="22" t="s">
        <v>504</v>
      </c>
      <c r="O56" s="22"/>
      <c r="P56" s="22"/>
      <c r="Q56" s="33"/>
      <c r="R56" s="33"/>
      <c r="S56" s="33"/>
      <c r="T56" s="33"/>
      <c r="U56" s="33"/>
      <c r="V56" s="33"/>
      <c r="W56" s="33"/>
      <c r="X56" s="33">
        <v>52</v>
      </c>
      <c r="Y56" s="33">
        <v>55</v>
      </c>
    </row>
    <row r="57" spans="1:25" ht="116.6" x14ac:dyDescent="0.4">
      <c r="A57" s="32" t="s">
        <v>12</v>
      </c>
      <c r="B57" s="32" t="s">
        <v>455</v>
      </c>
      <c r="C57" s="32" t="s">
        <v>2735</v>
      </c>
      <c r="D57" s="32"/>
      <c r="E57" s="30"/>
      <c r="F57" s="31">
        <v>144</v>
      </c>
      <c r="G57" s="56" t="s">
        <v>505</v>
      </c>
      <c r="H57" s="21" t="s">
        <v>1473</v>
      </c>
      <c r="I57" s="21" t="s">
        <v>1422</v>
      </c>
      <c r="J57" s="32"/>
      <c r="K57" s="21"/>
      <c r="L57" s="21"/>
      <c r="M57" s="21"/>
      <c r="N57" s="21"/>
      <c r="O57" s="21" t="s">
        <v>506</v>
      </c>
      <c r="P57" s="21" t="s">
        <v>507</v>
      </c>
      <c r="Q57" s="33"/>
      <c r="R57" s="33"/>
      <c r="S57" s="33"/>
      <c r="T57" s="33"/>
      <c r="U57" s="33"/>
      <c r="V57" s="33"/>
      <c r="W57" s="33"/>
      <c r="X57" s="33">
        <v>53</v>
      </c>
      <c r="Y57" s="33">
        <v>56</v>
      </c>
    </row>
    <row r="58" spans="1:25" ht="160.30000000000001" x14ac:dyDescent="0.4">
      <c r="A58" s="32" t="s">
        <v>12</v>
      </c>
      <c r="B58" s="32" t="s">
        <v>422</v>
      </c>
      <c r="C58" s="32" t="s">
        <v>2735</v>
      </c>
      <c r="D58" s="32" t="s">
        <v>451</v>
      </c>
      <c r="E58" s="54" t="s">
        <v>508</v>
      </c>
      <c r="F58" s="31">
        <v>145</v>
      </c>
      <c r="G58" s="56" t="s">
        <v>509</v>
      </c>
      <c r="H58" s="21" t="s">
        <v>1473</v>
      </c>
      <c r="I58" s="21" t="s">
        <v>1422</v>
      </c>
      <c r="J58" s="32"/>
      <c r="K58" s="21" t="s">
        <v>383</v>
      </c>
      <c r="L58" s="21"/>
      <c r="M58" s="21"/>
      <c r="N58" s="21" t="s">
        <v>510</v>
      </c>
      <c r="O58" s="21" t="s">
        <v>511</v>
      </c>
      <c r="P58" s="22" t="s">
        <v>457</v>
      </c>
      <c r="Q58" s="33"/>
      <c r="R58" s="33"/>
      <c r="S58" s="33"/>
      <c r="T58" s="34" t="s">
        <v>512</v>
      </c>
      <c r="U58" s="33"/>
      <c r="V58" s="33"/>
      <c r="W58" s="33"/>
      <c r="X58" s="33">
        <v>54</v>
      </c>
      <c r="Y58" s="33">
        <v>57</v>
      </c>
    </row>
    <row r="59" spans="1:25" ht="43.75" x14ac:dyDescent="0.4">
      <c r="A59" s="32" t="s">
        <v>12</v>
      </c>
      <c r="B59" s="32"/>
      <c r="C59" s="32" t="s">
        <v>2735</v>
      </c>
      <c r="D59" s="32" t="s">
        <v>513</v>
      </c>
      <c r="E59" s="30"/>
      <c r="F59" s="80">
        <v>228</v>
      </c>
      <c r="G59" s="56" t="s">
        <v>2212</v>
      </c>
      <c r="H59" s="21" t="s">
        <v>1579</v>
      </c>
      <c r="I59" s="59" t="s">
        <v>1424</v>
      </c>
      <c r="J59" s="59"/>
      <c r="K59" s="105"/>
      <c r="L59" s="105" t="s">
        <v>383</v>
      </c>
      <c r="M59" s="105"/>
      <c r="N59" s="22" t="s">
        <v>504</v>
      </c>
      <c r="O59" s="22"/>
      <c r="P59" s="22"/>
      <c r="Q59" s="33"/>
      <c r="R59" s="33"/>
      <c r="S59" s="33"/>
      <c r="T59" s="33"/>
      <c r="U59" s="33"/>
      <c r="V59" s="33"/>
      <c r="W59" s="33"/>
      <c r="X59" s="33">
        <v>55</v>
      </c>
      <c r="Y59" s="33">
        <v>58</v>
      </c>
    </row>
    <row r="60" spans="1:25" ht="43.75" x14ac:dyDescent="0.4">
      <c r="A60" s="32" t="s">
        <v>12</v>
      </c>
      <c r="B60" s="32" t="s">
        <v>455</v>
      </c>
      <c r="C60" s="32" t="s">
        <v>2735</v>
      </c>
      <c r="D60" s="32" t="s">
        <v>451</v>
      </c>
      <c r="E60" s="30"/>
      <c r="F60" s="80">
        <v>455</v>
      </c>
      <c r="G60" s="56" t="s">
        <v>2152</v>
      </c>
      <c r="H60" s="21" t="s">
        <v>1474</v>
      </c>
      <c r="I60" s="59" t="s">
        <v>1425</v>
      </c>
      <c r="J60" s="59"/>
      <c r="K60" s="105"/>
      <c r="L60" s="105" t="s">
        <v>383</v>
      </c>
      <c r="M60" s="105"/>
      <c r="N60" s="21" t="s">
        <v>514</v>
      </c>
      <c r="O60" s="22"/>
      <c r="P60" s="22"/>
      <c r="Q60" s="33"/>
      <c r="R60" s="33"/>
      <c r="S60" s="33"/>
      <c r="T60" s="33" t="s">
        <v>515</v>
      </c>
      <c r="U60" s="33"/>
      <c r="V60" s="33"/>
      <c r="W60" s="33"/>
      <c r="X60" s="33">
        <v>56</v>
      </c>
      <c r="Y60" s="33">
        <v>59</v>
      </c>
    </row>
    <row r="61" spans="1:25" s="126" customFormat="1" ht="43.75" x14ac:dyDescent="0.4">
      <c r="A61" s="32" t="s">
        <v>12</v>
      </c>
      <c r="B61" s="32" t="s">
        <v>455</v>
      </c>
      <c r="C61" s="32" t="s">
        <v>2735</v>
      </c>
      <c r="D61" s="31" t="s">
        <v>451</v>
      </c>
      <c r="E61" s="30"/>
      <c r="F61" s="31">
        <v>620</v>
      </c>
      <c r="G61" s="56" t="s">
        <v>516</v>
      </c>
      <c r="H61" s="21" t="s">
        <v>1475</v>
      </c>
      <c r="I61" s="21" t="s">
        <v>1418</v>
      </c>
      <c r="J61" s="31"/>
      <c r="K61" s="21"/>
      <c r="L61" s="21"/>
      <c r="M61" s="21"/>
      <c r="N61" s="21"/>
      <c r="O61" s="22"/>
      <c r="P61" s="22"/>
      <c r="Q61" s="33"/>
      <c r="R61" s="33"/>
      <c r="S61" s="33"/>
      <c r="T61" s="34" t="s">
        <v>517</v>
      </c>
      <c r="U61" s="33"/>
      <c r="V61" s="33"/>
      <c r="W61" s="33"/>
      <c r="X61" s="33">
        <v>616</v>
      </c>
      <c r="Y61" s="33">
        <v>60</v>
      </c>
    </row>
    <row r="62" spans="1:25" ht="87.45" x14ac:dyDescent="0.4">
      <c r="A62" s="32" t="s">
        <v>175</v>
      </c>
      <c r="B62" s="32"/>
      <c r="C62" s="92" t="s">
        <v>434</v>
      </c>
      <c r="D62" s="32"/>
      <c r="E62" s="30"/>
      <c r="F62" s="31">
        <v>12</v>
      </c>
      <c r="G62" s="56" t="s">
        <v>2663</v>
      </c>
      <c r="H62" s="21" t="s">
        <v>2606</v>
      </c>
      <c r="I62" s="59" t="s">
        <v>2619</v>
      </c>
      <c r="J62" s="59"/>
      <c r="K62" s="21"/>
      <c r="L62" s="21" t="s">
        <v>383</v>
      </c>
      <c r="M62" s="21"/>
      <c r="N62" s="21" t="s">
        <v>518</v>
      </c>
      <c r="O62" s="21" t="s">
        <v>519</v>
      </c>
      <c r="P62" s="21"/>
      <c r="Q62" s="34"/>
      <c r="R62" s="33"/>
      <c r="S62" s="33" t="s">
        <v>383</v>
      </c>
      <c r="T62" s="33"/>
      <c r="U62" s="33"/>
      <c r="V62" s="33"/>
      <c r="W62" s="33"/>
      <c r="X62" s="33">
        <v>57</v>
      </c>
      <c r="Y62" s="33">
        <v>61</v>
      </c>
    </row>
    <row r="63" spans="1:25" ht="58.3" x14ac:dyDescent="0.4">
      <c r="A63" s="32" t="s">
        <v>175</v>
      </c>
      <c r="B63" s="32"/>
      <c r="C63" s="37" t="s">
        <v>2845</v>
      </c>
      <c r="D63" s="32" t="s">
        <v>437</v>
      </c>
      <c r="E63" s="30"/>
      <c r="F63" s="31">
        <v>4</v>
      </c>
      <c r="G63" s="56" t="s">
        <v>2151</v>
      </c>
      <c r="H63" s="21" t="s">
        <v>1477</v>
      </c>
      <c r="I63" s="59" t="s">
        <v>1426</v>
      </c>
      <c r="J63" s="59"/>
      <c r="K63" s="21"/>
      <c r="L63" s="21" t="s">
        <v>383</v>
      </c>
      <c r="M63" s="21"/>
      <c r="N63" s="21" t="s">
        <v>520</v>
      </c>
      <c r="O63" s="22"/>
      <c r="P63" s="22"/>
      <c r="Q63" s="33"/>
      <c r="R63" s="33"/>
      <c r="S63" s="33" t="s">
        <v>383</v>
      </c>
      <c r="T63" s="33"/>
      <c r="U63" s="33"/>
      <c r="V63" s="33"/>
      <c r="W63" s="33"/>
      <c r="X63" s="33">
        <v>58</v>
      </c>
      <c r="Y63" s="33">
        <v>62</v>
      </c>
    </row>
    <row r="64" spans="1:25" ht="72.900000000000006" x14ac:dyDescent="0.4">
      <c r="A64" s="32" t="s">
        <v>175</v>
      </c>
      <c r="B64" s="32" t="s">
        <v>145</v>
      </c>
      <c r="C64" s="32" t="s">
        <v>2867</v>
      </c>
      <c r="D64" s="32" t="s">
        <v>521</v>
      </c>
      <c r="E64" s="30"/>
      <c r="F64" s="31">
        <v>32</v>
      </c>
      <c r="G64" s="56" t="s">
        <v>522</v>
      </c>
      <c r="H64" s="21" t="s">
        <v>1478</v>
      </c>
      <c r="I64" s="59" t="s">
        <v>1427</v>
      </c>
      <c r="J64" s="59"/>
      <c r="K64" s="21" t="s">
        <v>383</v>
      </c>
      <c r="L64" s="21"/>
      <c r="M64" s="21"/>
      <c r="N64" s="21" t="s">
        <v>523</v>
      </c>
      <c r="O64" s="22"/>
      <c r="P64" s="22"/>
      <c r="Q64" s="33"/>
      <c r="R64" s="33"/>
      <c r="S64" s="33"/>
      <c r="T64" s="34" t="s">
        <v>524</v>
      </c>
      <c r="U64" s="33"/>
      <c r="V64" s="33"/>
      <c r="W64" s="33"/>
      <c r="X64" s="33">
        <v>59</v>
      </c>
      <c r="Y64" s="33">
        <v>63</v>
      </c>
    </row>
    <row r="65" spans="1:25" ht="58.3" x14ac:dyDescent="0.4">
      <c r="A65" s="32" t="s">
        <v>175</v>
      </c>
      <c r="B65" s="32"/>
      <c r="C65" s="92" t="s">
        <v>525</v>
      </c>
      <c r="D65" s="32"/>
      <c r="E65" s="30"/>
      <c r="F65" s="31">
        <v>30</v>
      </c>
      <c r="G65" s="56" t="s">
        <v>2664</v>
      </c>
      <c r="H65" s="21" t="s">
        <v>2665</v>
      </c>
      <c r="I65" s="59" t="s">
        <v>2666</v>
      </c>
      <c r="J65" s="59"/>
      <c r="K65" s="21"/>
      <c r="L65" s="21" t="s">
        <v>383</v>
      </c>
      <c r="M65" s="21"/>
      <c r="N65" s="21"/>
      <c r="O65" s="21" t="s">
        <v>526</v>
      </c>
      <c r="P65" s="21" t="s">
        <v>527</v>
      </c>
      <c r="Q65" s="34"/>
      <c r="R65" s="33"/>
      <c r="S65" s="33"/>
      <c r="T65" s="33"/>
      <c r="U65" s="33"/>
      <c r="V65" s="33"/>
      <c r="W65" s="33"/>
      <c r="X65" s="33">
        <v>60</v>
      </c>
      <c r="Y65" s="33">
        <v>64</v>
      </c>
    </row>
    <row r="66" spans="1:25" ht="72.900000000000006" x14ac:dyDescent="0.4">
      <c r="A66" s="32" t="s">
        <v>175</v>
      </c>
      <c r="B66" s="32"/>
      <c r="C66" s="92" t="s">
        <v>525</v>
      </c>
      <c r="D66" s="32"/>
      <c r="E66" s="30"/>
      <c r="F66" s="31">
        <v>31</v>
      </c>
      <c r="G66" s="56" t="s">
        <v>2667</v>
      </c>
      <c r="H66" s="21" t="s">
        <v>2607</v>
      </c>
      <c r="I66" s="59" t="s">
        <v>2666</v>
      </c>
      <c r="J66" s="59"/>
      <c r="K66" s="21"/>
      <c r="L66" s="21"/>
      <c r="M66" s="21" t="s">
        <v>383</v>
      </c>
      <c r="N66" s="21" t="s">
        <v>457</v>
      </c>
      <c r="O66" s="21" t="s">
        <v>528</v>
      </c>
      <c r="P66" s="21"/>
      <c r="Q66" s="34"/>
      <c r="R66" s="33"/>
      <c r="S66" s="33"/>
      <c r="T66" s="33"/>
      <c r="U66" s="33"/>
      <c r="V66" s="33"/>
      <c r="W66" s="33"/>
      <c r="X66" s="33">
        <v>61</v>
      </c>
      <c r="Y66" s="33">
        <v>65</v>
      </c>
    </row>
    <row r="67" spans="1:25" ht="58.3" x14ac:dyDescent="0.4">
      <c r="A67" s="32" t="s">
        <v>175</v>
      </c>
      <c r="B67" s="32"/>
      <c r="C67" s="32" t="s">
        <v>392</v>
      </c>
      <c r="D67" s="32"/>
      <c r="E67" s="30"/>
      <c r="F67" s="31">
        <v>119</v>
      </c>
      <c r="G67" s="56" t="s">
        <v>2668</v>
      </c>
      <c r="H67" s="21" t="s">
        <v>2608</v>
      </c>
      <c r="I67" s="59" t="s">
        <v>2659</v>
      </c>
      <c r="J67" s="59"/>
      <c r="K67" s="21" t="s">
        <v>383</v>
      </c>
      <c r="L67" s="21"/>
      <c r="M67" s="21"/>
      <c r="N67" s="21" t="s">
        <v>529</v>
      </c>
      <c r="O67" s="22"/>
      <c r="P67" s="22"/>
      <c r="Q67" s="33"/>
      <c r="R67" s="33" t="s">
        <v>383</v>
      </c>
      <c r="S67" s="33"/>
      <c r="T67" s="34" t="s">
        <v>530</v>
      </c>
      <c r="U67" s="33"/>
      <c r="V67" s="33"/>
      <c r="W67" s="33"/>
      <c r="X67" s="33">
        <v>62</v>
      </c>
      <c r="Y67" s="33">
        <v>66</v>
      </c>
    </row>
    <row r="68" spans="1:25" ht="87.45" x14ac:dyDescent="0.4">
      <c r="A68" s="32" t="s">
        <v>175</v>
      </c>
      <c r="B68" s="32" t="s">
        <v>455</v>
      </c>
      <c r="C68" s="37" t="s">
        <v>2842</v>
      </c>
      <c r="D68" s="32" t="s">
        <v>531</v>
      </c>
      <c r="E68" s="30"/>
      <c r="F68" s="31" t="s">
        <v>201</v>
      </c>
      <c r="G68" s="56" t="s">
        <v>2558</v>
      </c>
      <c r="H68" s="21" t="s">
        <v>2546</v>
      </c>
      <c r="I68" s="59" t="s">
        <v>2555</v>
      </c>
      <c r="J68" s="68"/>
      <c r="K68" s="21"/>
      <c r="L68" s="21"/>
      <c r="M68" s="21" t="s">
        <v>383</v>
      </c>
      <c r="N68" s="21" t="s">
        <v>532</v>
      </c>
      <c r="O68" s="22"/>
      <c r="P68" s="22"/>
      <c r="Q68" s="33"/>
      <c r="R68" s="33"/>
      <c r="S68" s="33"/>
      <c r="T68" s="33"/>
      <c r="U68" s="33"/>
      <c r="V68" s="33"/>
      <c r="W68" s="33"/>
      <c r="X68" s="33">
        <v>63</v>
      </c>
      <c r="Y68" s="33">
        <v>67</v>
      </c>
    </row>
    <row r="69" spans="1:25" ht="43.75" x14ac:dyDescent="0.4">
      <c r="A69" s="32" t="s">
        <v>175</v>
      </c>
      <c r="B69" s="32"/>
      <c r="C69" s="32" t="s">
        <v>533</v>
      </c>
      <c r="D69" s="32"/>
      <c r="E69" s="30"/>
      <c r="F69" s="31">
        <v>445</v>
      </c>
      <c r="G69" s="56" t="s">
        <v>2168</v>
      </c>
      <c r="H69" s="21" t="s">
        <v>1479</v>
      </c>
      <c r="I69" s="59" t="s">
        <v>1432</v>
      </c>
      <c r="J69" s="68"/>
      <c r="K69" s="21"/>
      <c r="L69" s="21"/>
      <c r="M69" s="21" t="s">
        <v>383</v>
      </c>
      <c r="N69" s="21"/>
      <c r="O69" s="22"/>
      <c r="P69" s="22"/>
      <c r="Q69" s="33"/>
      <c r="R69" s="33"/>
      <c r="S69" s="33"/>
      <c r="T69" s="33"/>
      <c r="U69" s="33"/>
      <c r="V69" s="33"/>
      <c r="W69" s="33"/>
      <c r="X69" s="33">
        <v>64</v>
      </c>
      <c r="Y69" s="33">
        <v>68</v>
      </c>
    </row>
    <row r="70" spans="1:25" ht="87.45" x14ac:dyDescent="0.4">
      <c r="A70" s="32" t="s">
        <v>217</v>
      </c>
      <c r="B70" s="32" t="s">
        <v>534</v>
      </c>
      <c r="C70" s="37" t="s">
        <v>2845</v>
      </c>
      <c r="D70" s="32"/>
      <c r="E70" s="54"/>
      <c r="F70" s="80">
        <v>207</v>
      </c>
      <c r="G70" s="56" t="s">
        <v>535</v>
      </c>
      <c r="H70" s="21" t="s">
        <v>1480</v>
      </c>
      <c r="I70" s="32" t="s">
        <v>1423</v>
      </c>
      <c r="J70" s="59"/>
      <c r="K70" s="105" t="s">
        <v>383</v>
      </c>
      <c r="L70" s="105"/>
      <c r="M70" s="105"/>
      <c r="N70" s="105" t="s">
        <v>536</v>
      </c>
      <c r="O70" s="22"/>
      <c r="P70" s="22"/>
      <c r="Q70" s="33"/>
      <c r="R70" s="33"/>
      <c r="S70" s="33"/>
      <c r="T70" s="33"/>
      <c r="U70" s="33"/>
      <c r="V70" s="33"/>
      <c r="W70" s="33"/>
      <c r="X70" s="33">
        <v>65</v>
      </c>
      <c r="Y70" s="33">
        <v>69</v>
      </c>
    </row>
    <row r="71" spans="1:25" ht="58.3" x14ac:dyDescent="0.4">
      <c r="A71" s="32" t="s">
        <v>217</v>
      </c>
      <c r="B71" s="32"/>
      <c r="C71" s="37" t="s">
        <v>2845</v>
      </c>
      <c r="D71" s="32"/>
      <c r="E71" s="54"/>
      <c r="F71" s="68">
        <v>208</v>
      </c>
      <c r="G71" s="56" t="s">
        <v>537</v>
      </c>
      <c r="H71" s="21" t="s">
        <v>1481</v>
      </c>
      <c r="I71" s="32" t="s">
        <v>1423</v>
      </c>
      <c r="J71" s="59"/>
      <c r="K71" s="105"/>
      <c r="L71" s="105"/>
      <c r="M71" s="105" t="s">
        <v>383</v>
      </c>
      <c r="N71" s="105" t="s">
        <v>538</v>
      </c>
      <c r="O71" s="22"/>
      <c r="P71" s="22"/>
      <c r="Q71" s="33"/>
      <c r="R71" s="33"/>
      <c r="S71" s="33"/>
      <c r="T71" s="33"/>
      <c r="U71" s="33"/>
      <c r="V71" s="33"/>
      <c r="W71" s="33"/>
      <c r="X71" s="33">
        <v>66</v>
      </c>
      <c r="Y71" s="33">
        <v>70</v>
      </c>
    </row>
    <row r="72" spans="1:25" ht="58.3" x14ac:dyDescent="0.4">
      <c r="A72" s="32" t="s">
        <v>217</v>
      </c>
      <c r="B72" s="32"/>
      <c r="C72" s="37" t="s">
        <v>2845</v>
      </c>
      <c r="D72" s="32"/>
      <c r="E72" s="54"/>
      <c r="F72" s="68">
        <v>209</v>
      </c>
      <c r="G72" s="56" t="s">
        <v>539</v>
      </c>
      <c r="H72" s="21" t="s">
        <v>1481</v>
      </c>
      <c r="I72" s="32" t="s">
        <v>1423</v>
      </c>
      <c r="J72" s="59"/>
      <c r="K72" s="105"/>
      <c r="L72" s="105"/>
      <c r="M72" s="105" t="s">
        <v>383</v>
      </c>
      <c r="N72" s="105"/>
      <c r="O72" s="22"/>
      <c r="P72" s="22"/>
      <c r="Q72" s="33"/>
      <c r="R72" s="33"/>
      <c r="S72" s="33"/>
      <c r="T72" s="33"/>
      <c r="U72" s="33"/>
      <c r="V72" s="33"/>
      <c r="W72" s="33"/>
      <c r="X72" s="33">
        <v>67</v>
      </c>
      <c r="Y72" s="33">
        <v>71</v>
      </c>
    </row>
    <row r="73" spans="1:25" ht="58.3" x14ac:dyDescent="0.4">
      <c r="A73" s="32" t="s">
        <v>217</v>
      </c>
      <c r="B73" s="32"/>
      <c r="C73" s="37" t="s">
        <v>2845</v>
      </c>
      <c r="D73" s="32"/>
      <c r="E73" s="54"/>
      <c r="F73" s="80">
        <v>210</v>
      </c>
      <c r="G73" s="56" t="s">
        <v>540</v>
      </c>
      <c r="H73" s="21" t="s">
        <v>1482</v>
      </c>
      <c r="I73" s="32" t="s">
        <v>1423</v>
      </c>
      <c r="J73" s="59"/>
      <c r="K73" s="105"/>
      <c r="L73" s="105"/>
      <c r="M73" s="105" t="s">
        <v>383</v>
      </c>
      <c r="N73" s="105"/>
      <c r="O73" s="22"/>
      <c r="P73" s="22"/>
      <c r="Q73" s="33"/>
      <c r="R73" s="33"/>
      <c r="S73" s="33"/>
      <c r="T73" s="33"/>
      <c r="U73" s="33"/>
      <c r="V73" s="33"/>
      <c r="W73" s="33"/>
      <c r="X73" s="33">
        <v>68</v>
      </c>
      <c r="Y73" s="33">
        <v>72</v>
      </c>
    </row>
    <row r="74" spans="1:25" ht="58.3" x14ac:dyDescent="0.4">
      <c r="A74" s="32" t="s">
        <v>217</v>
      </c>
      <c r="B74" s="32"/>
      <c r="C74" s="37" t="s">
        <v>2845</v>
      </c>
      <c r="D74" s="32"/>
      <c r="E74" s="54"/>
      <c r="F74" s="68">
        <v>211</v>
      </c>
      <c r="G74" s="56" t="s">
        <v>541</v>
      </c>
      <c r="H74" s="21" t="s">
        <v>1481</v>
      </c>
      <c r="I74" s="32" t="s">
        <v>1423</v>
      </c>
      <c r="J74" s="59"/>
      <c r="K74" s="105"/>
      <c r="L74" s="105"/>
      <c r="M74" s="105" t="s">
        <v>383</v>
      </c>
      <c r="N74" s="105" t="s">
        <v>542</v>
      </c>
      <c r="O74" s="22"/>
      <c r="P74" s="22"/>
      <c r="Q74" s="33"/>
      <c r="R74" s="33"/>
      <c r="S74" s="33"/>
      <c r="T74" s="33"/>
      <c r="U74" s="33"/>
      <c r="V74" s="33"/>
      <c r="W74" s="33"/>
      <c r="X74" s="33">
        <v>69</v>
      </c>
      <c r="Y74" s="33">
        <v>73</v>
      </c>
    </row>
    <row r="75" spans="1:25" ht="43.75" x14ac:dyDescent="0.4">
      <c r="A75" s="31" t="s">
        <v>543</v>
      </c>
      <c r="B75" s="32" t="s">
        <v>455</v>
      </c>
      <c r="C75" s="38" t="s">
        <v>525</v>
      </c>
      <c r="D75" s="31"/>
      <c r="E75" s="30"/>
      <c r="F75" s="31">
        <v>611</v>
      </c>
      <c r="G75" s="56" t="s">
        <v>544</v>
      </c>
      <c r="H75" s="22"/>
      <c r="I75" s="21" t="s">
        <v>1418</v>
      </c>
      <c r="J75" s="31"/>
      <c r="K75" s="21"/>
      <c r="L75" s="21"/>
      <c r="M75" s="21"/>
      <c r="N75" s="21"/>
      <c r="O75" s="22"/>
      <c r="P75" s="22"/>
      <c r="Q75" s="33"/>
      <c r="R75" s="33"/>
      <c r="S75" s="33"/>
      <c r="T75" s="33"/>
      <c r="U75" s="33"/>
      <c r="V75" s="33"/>
      <c r="W75" s="33"/>
      <c r="X75" s="33">
        <v>607</v>
      </c>
      <c r="Y75" s="33">
        <v>74</v>
      </c>
    </row>
    <row r="76" spans="1:25" s="126" customFormat="1" ht="72.900000000000006" x14ac:dyDescent="0.4">
      <c r="A76" s="31" t="s">
        <v>543</v>
      </c>
      <c r="B76" s="32" t="s">
        <v>545</v>
      </c>
      <c r="C76" s="37" t="s">
        <v>2868</v>
      </c>
      <c r="D76" s="31"/>
      <c r="E76" s="30"/>
      <c r="F76" s="31">
        <v>621</v>
      </c>
      <c r="G76" s="56" t="s">
        <v>546</v>
      </c>
      <c r="H76" s="21" t="s">
        <v>1475</v>
      </c>
      <c r="I76" s="21" t="s">
        <v>1418</v>
      </c>
      <c r="J76" s="31"/>
      <c r="K76" s="21"/>
      <c r="L76" s="21"/>
      <c r="M76" s="21"/>
      <c r="N76" s="21"/>
      <c r="O76" s="22"/>
      <c r="P76" s="22" t="s">
        <v>547</v>
      </c>
      <c r="Q76" s="33"/>
      <c r="R76" s="33"/>
      <c r="S76" s="33"/>
      <c r="T76" s="33"/>
      <c r="U76" s="33"/>
      <c r="V76" s="33"/>
      <c r="W76" s="33"/>
      <c r="X76" s="33">
        <v>617</v>
      </c>
      <c r="Y76" s="33">
        <v>75</v>
      </c>
    </row>
    <row r="77" spans="1:25" ht="102" x14ac:dyDescent="0.4">
      <c r="A77" s="32" t="s">
        <v>2183</v>
      </c>
      <c r="B77" s="32" t="s">
        <v>534</v>
      </c>
      <c r="C77" s="32" t="s">
        <v>2735</v>
      </c>
      <c r="D77" s="32" t="s">
        <v>548</v>
      </c>
      <c r="E77" s="54"/>
      <c r="F77" s="68">
        <v>236</v>
      </c>
      <c r="G77" s="56" t="s">
        <v>2150</v>
      </c>
      <c r="H77" s="21" t="s">
        <v>2208</v>
      </c>
      <c r="I77" s="59" t="s">
        <v>1424</v>
      </c>
      <c r="J77" s="59"/>
      <c r="K77" s="105"/>
      <c r="L77" s="105"/>
      <c r="M77" s="105" t="s">
        <v>383</v>
      </c>
      <c r="N77" s="105" t="s">
        <v>549</v>
      </c>
      <c r="O77" s="22"/>
      <c r="P77" s="22"/>
      <c r="Q77" s="33"/>
      <c r="R77" s="33"/>
      <c r="S77" s="33"/>
      <c r="T77" s="34" t="s">
        <v>550</v>
      </c>
      <c r="U77" s="33"/>
      <c r="V77" s="33"/>
      <c r="W77" s="33"/>
      <c r="X77" s="33">
        <v>70</v>
      </c>
      <c r="Y77" s="33">
        <v>76</v>
      </c>
    </row>
    <row r="78" spans="1:25" ht="145.75" x14ac:dyDescent="0.4">
      <c r="A78" s="32" t="s">
        <v>2183</v>
      </c>
      <c r="B78" s="32" t="s">
        <v>534</v>
      </c>
      <c r="C78" s="32" t="s">
        <v>2735</v>
      </c>
      <c r="D78" s="32"/>
      <c r="E78" s="54"/>
      <c r="F78" s="80">
        <v>237</v>
      </c>
      <c r="G78" s="56" t="s">
        <v>2149</v>
      </c>
      <c r="H78" s="21" t="s">
        <v>2207</v>
      </c>
      <c r="I78" s="59" t="s">
        <v>1424</v>
      </c>
      <c r="J78" s="59"/>
      <c r="K78" s="105"/>
      <c r="L78" s="105"/>
      <c r="M78" s="105" t="s">
        <v>383</v>
      </c>
      <c r="N78" s="105" t="s">
        <v>549</v>
      </c>
      <c r="O78" s="22"/>
      <c r="P78" s="22"/>
      <c r="Q78" s="33"/>
      <c r="R78" s="33"/>
      <c r="S78" s="33"/>
      <c r="T78" s="34" t="s">
        <v>551</v>
      </c>
      <c r="U78" s="33"/>
      <c r="V78" s="33"/>
      <c r="W78" s="33"/>
      <c r="X78" s="33">
        <v>71</v>
      </c>
      <c r="Y78" s="33">
        <v>77</v>
      </c>
    </row>
    <row r="79" spans="1:25" ht="87.45" x14ac:dyDescent="0.4">
      <c r="A79" s="93" t="s">
        <v>391</v>
      </c>
      <c r="B79" s="32" t="s">
        <v>391</v>
      </c>
      <c r="C79" s="37" t="s">
        <v>2846</v>
      </c>
      <c r="D79" s="32"/>
      <c r="E79" s="94"/>
      <c r="F79" s="95" t="s">
        <v>552</v>
      </c>
      <c r="G79" s="96" t="s">
        <v>2580</v>
      </c>
      <c r="H79" s="21" t="s">
        <v>2581</v>
      </c>
      <c r="I79" s="59" t="s">
        <v>2582</v>
      </c>
      <c r="J79" s="59"/>
      <c r="K79" s="21"/>
      <c r="L79" s="21" t="s">
        <v>383</v>
      </c>
      <c r="M79" s="21"/>
      <c r="N79" s="21" t="s">
        <v>553</v>
      </c>
      <c r="O79" s="21" t="s">
        <v>554</v>
      </c>
      <c r="P79" s="21"/>
      <c r="Q79" s="34"/>
      <c r="R79" s="33" t="s">
        <v>383</v>
      </c>
      <c r="S79" s="33"/>
      <c r="T79" s="34" t="s">
        <v>555</v>
      </c>
      <c r="U79" s="33"/>
      <c r="V79" s="33"/>
      <c r="W79" s="33"/>
      <c r="X79" s="33">
        <v>72</v>
      </c>
      <c r="Y79" s="33">
        <v>78</v>
      </c>
    </row>
    <row r="80" spans="1:25" ht="87.45" x14ac:dyDescent="0.4">
      <c r="A80" s="93"/>
      <c r="B80" s="32" t="s">
        <v>391</v>
      </c>
      <c r="C80" s="37" t="s">
        <v>2846</v>
      </c>
      <c r="D80" s="32"/>
      <c r="E80" s="94"/>
      <c r="F80" s="95"/>
      <c r="G80" s="96"/>
      <c r="H80" s="59" t="s">
        <v>2669</v>
      </c>
      <c r="I80" s="59" t="s">
        <v>2670</v>
      </c>
      <c r="J80" s="59"/>
      <c r="K80" s="21"/>
      <c r="L80" s="21" t="s">
        <v>383</v>
      </c>
      <c r="M80" s="21"/>
      <c r="N80" s="21"/>
      <c r="O80" s="22"/>
      <c r="P80" s="22"/>
      <c r="Q80" s="33"/>
      <c r="R80" s="33" t="s">
        <v>383</v>
      </c>
      <c r="S80" s="33"/>
      <c r="T80" s="33"/>
      <c r="U80" s="33"/>
      <c r="V80" s="33"/>
      <c r="W80" s="33"/>
      <c r="X80" s="33">
        <v>73</v>
      </c>
      <c r="Y80" s="33">
        <v>79</v>
      </c>
    </row>
    <row r="81" spans="1:25" ht="87.45" x14ac:dyDescent="0.4">
      <c r="A81" s="32" t="s">
        <v>391</v>
      </c>
      <c r="B81" s="32" t="s">
        <v>391</v>
      </c>
      <c r="C81" s="37" t="s">
        <v>2846</v>
      </c>
      <c r="D81" s="32"/>
      <c r="E81" s="30"/>
      <c r="F81" s="31">
        <v>117</v>
      </c>
      <c r="G81" s="56" t="s">
        <v>2671</v>
      </c>
      <c r="H81" s="21" t="s">
        <v>2672</v>
      </c>
      <c r="I81" s="59" t="s">
        <v>2659</v>
      </c>
      <c r="J81" s="59"/>
      <c r="K81" s="21"/>
      <c r="L81" s="21" t="s">
        <v>383</v>
      </c>
      <c r="M81" s="21"/>
      <c r="N81" s="21"/>
      <c r="O81" s="22"/>
      <c r="P81" s="22"/>
      <c r="Q81" s="33"/>
      <c r="R81" s="33" t="s">
        <v>383</v>
      </c>
      <c r="S81" s="33"/>
      <c r="T81" s="33"/>
      <c r="U81" s="33"/>
      <c r="V81" s="33"/>
      <c r="W81" s="33"/>
      <c r="X81" s="33">
        <v>74</v>
      </c>
      <c r="Y81" s="33">
        <v>80</v>
      </c>
    </row>
    <row r="82" spans="1:25" ht="87.45" x14ac:dyDescent="0.4">
      <c r="A82" s="93" t="s">
        <v>391</v>
      </c>
      <c r="B82" s="32" t="s">
        <v>391</v>
      </c>
      <c r="C82" s="37" t="s">
        <v>2846</v>
      </c>
      <c r="D82" s="32"/>
      <c r="E82" s="94"/>
      <c r="F82" s="97" t="s">
        <v>556</v>
      </c>
      <c r="G82" s="96" t="s">
        <v>2559</v>
      </c>
      <c r="H82" s="98" t="s">
        <v>2547</v>
      </c>
      <c r="I82" s="21" t="s">
        <v>2560</v>
      </c>
      <c r="J82" s="32"/>
      <c r="K82" s="21"/>
      <c r="L82" s="21" t="s">
        <v>383</v>
      </c>
      <c r="M82" s="21"/>
      <c r="N82" s="21"/>
      <c r="O82" s="22"/>
      <c r="P82" s="22"/>
      <c r="Q82" s="33"/>
      <c r="R82" s="33" t="s">
        <v>383</v>
      </c>
      <c r="S82" s="33"/>
      <c r="T82" s="33"/>
      <c r="U82" s="33"/>
      <c r="V82" s="33"/>
      <c r="W82" s="33"/>
      <c r="X82" s="33">
        <v>75</v>
      </c>
      <c r="Y82" s="33">
        <v>81</v>
      </c>
    </row>
    <row r="83" spans="1:25" ht="87.45" x14ac:dyDescent="0.4">
      <c r="A83" s="93"/>
      <c r="B83" s="32" t="s">
        <v>391</v>
      </c>
      <c r="C83" s="37" t="s">
        <v>2846</v>
      </c>
      <c r="D83" s="32"/>
      <c r="E83" s="94"/>
      <c r="F83" s="97"/>
      <c r="G83" s="96"/>
      <c r="H83" s="98"/>
      <c r="I83" s="59" t="s">
        <v>2561</v>
      </c>
      <c r="J83" s="59"/>
      <c r="K83" s="21"/>
      <c r="L83" s="21"/>
      <c r="M83" s="21"/>
      <c r="N83" s="21"/>
      <c r="O83" s="22"/>
      <c r="P83" s="22"/>
      <c r="Q83" s="33"/>
      <c r="R83" s="33"/>
      <c r="S83" s="33"/>
      <c r="T83" s="33"/>
      <c r="U83" s="33"/>
      <c r="V83" s="33"/>
      <c r="W83" s="33"/>
      <c r="X83" s="33">
        <v>76</v>
      </c>
      <c r="Y83" s="33">
        <v>82</v>
      </c>
    </row>
    <row r="84" spans="1:25" ht="87.45" customHeight="1" x14ac:dyDescent="0.4">
      <c r="A84" s="93" t="s">
        <v>557</v>
      </c>
      <c r="B84" s="32" t="s">
        <v>391</v>
      </c>
      <c r="C84" s="37" t="s">
        <v>2846</v>
      </c>
      <c r="D84" s="32"/>
      <c r="E84" s="94"/>
      <c r="F84" s="97" t="s">
        <v>558</v>
      </c>
      <c r="G84" s="96" t="s">
        <v>2562</v>
      </c>
      <c r="H84" s="98" t="s">
        <v>2563</v>
      </c>
      <c r="I84" s="21" t="s">
        <v>2560</v>
      </c>
      <c r="J84" s="32"/>
      <c r="K84" s="21"/>
      <c r="L84" s="21" t="s">
        <v>383</v>
      </c>
      <c r="M84" s="21"/>
      <c r="N84" s="21"/>
      <c r="O84" s="22"/>
      <c r="P84" s="22"/>
      <c r="Q84" s="33"/>
      <c r="R84" s="33" t="s">
        <v>383</v>
      </c>
      <c r="S84" s="33"/>
      <c r="T84" s="33"/>
      <c r="U84" s="33"/>
      <c r="V84" s="33"/>
      <c r="W84" s="33"/>
      <c r="X84" s="33">
        <v>77</v>
      </c>
      <c r="Y84" s="33">
        <v>83</v>
      </c>
    </row>
    <row r="85" spans="1:25" ht="87.45" x14ac:dyDescent="0.4">
      <c r="A85" s="93"/>
      <c r="B85" s="32" t="s">
        <v>391</v>
      </c>
      <c r="C85" s="37" t="s">
        <v>2846</v>
      </c>
      <c r="D85" s="32"/>
      <c r="E85" s="94"/>
      <c r="F85" s="97"/>
      <c r="G85" s="96"/>
      <c r="H85" s="98"/>
      <c r="I85" s="59" t="s">
        <v>2561</v>
      </c>
      <c r="J85" s="59"/>
      <c r="K85" s="21"/>
      <c r="L85" s="21"/>
      <c r="M85" s="21"/>
      <c r="N85" s="21"/>
      <c r="O85" s="22"/>
      <c r="P85" s="22"/>
      <c r="Q85" s="33"/>
      <c r="R85" s="33"/>
      <c r="S85" s="33"/>
      <c r="T85" s="33"/>
      <c r="U85" s="33"/>
      <c r="V85" s="33"/>
      <c r="W85" s="33"/>
      <c r="X85" s="33">
        <v>78</v>
      </c>
      <c r="Y85" s="33">
        <v>84</v>
      </c>
    </row>
    <row r="86" spans="1:25" ht="87.45" x14ac:dyDescent="0.4">
      <c r="A86" s="32" t="s">
        <v>559</v>
      </c>
      <c r="B86" s="32" t="s">
        <v>391</v>
      </c>
      <c r="C86" s="37" t="s">
        <v>2846</v>
      </c>
      <c r="D86" s="32"/>
      <c r="E86" s="30"/>
      <c r="F86" s="31">
        <v>107</v>
      </c>
      <c r="G86" s="56" t="s">
        <v>2148</v>
      </c>
      <c r="H86" s="21" t="s">
        <v>1483</v>
      </c>
      <c r="I86" s="59" t="s">
        <v>1428</v>
      </c>
      <c r="J86" s="59"/>
      <c r="K86" s="21"/>
      <c r="L86" s="21" t="s">
        <v>383</v>
      </c>
      <c r="M86" s="21"/>
      <c r="N86" s="21"/>
      <c r="O86" s="22"/>
      <c r="P86" s="21" t="s">
        <v>560</v>
      </c>
      <c r="Q86" s="34"/>
      <c r="R86" s="33"/>
      <c r="S86" s="33"/>
      <c r="T86" s="33"/>
      <c r="U86" s="33"/>
      <c r="V86" s="33"/>
      <c r="W86" s="33"/>
      <c r="X86" s="33">
        <v>79</v>
      </c>
      <c r="Y86" s="33">
        <v>85</v>
      </c>
    </row>
    <row r="87" spans="1:25" ht="58.3" x14ac:dyDescent="0.4">
      <c r="A87" s="32" t="s">
        <v>559</v>
      </c>
      <c r="B87" s="32" t="s">
        <v>422</v>
      </c>
      <c r="C87" s="32" t="s">
        <v>389</v>
      </c>
      <c r="D87" s="32"/>
      <c r="E87" s="30"/>
      <c r="F87" s="31">
        <v>108</v>
      </c>
      <c r="G87" s="56" t="s">
        <v>2673</v>
      </c>
      <c r="H87" s="21" t="s">
        <v>2674</v>
      </c>
      <c r="I87" s="59" t="s">
        <v>2675</v>
      </c>
      <c r="J87" s="59"/>
      <c r="K87" s="21" t="s">
        <v>383</v>
      </c>
      <c r="L87" s="21"/>
      <c r="M87" s="21"/>
      <c r="N87" s="21" t="s">
        <v>561</v>
      </c>
      <c r="O87" s="22"/>
      <c r="P87" s="21"/>
      <c r="Q87" s="34"/>
      <c r="R87" s="33"/>
      <c r="S87" s="33"/>
      <c r="T87" s="33"/>
      <c r="U87" s="33"/>
      <c r="V87" s="33"/>
      <c r="W87" s="33"/>
      <c r="X87" s="33">
        <v>80</v>
      </c>
      <c r="Y87" s="33">
        <v>86</v>
      </c>
    </row>
    <row r="88" spans="1:25" ht="43.75" x14ac:dyDescent="0.4">
      <c r="A88" s="31" t="s">
        <v>559</v>
      </c>
      <c r="B88" s="32" t="s">
        <v>391</v>
      </c>
      <c r="C88" s="31" t="s">
        <v>533</v>
      </c>
      <c r="D88" s="31"/>
      <c r="E88" s="30"/>
      <c r="F88" s="31">
        <v>610</v>
      </c>
      <c r="G88" s="56" t="s">
        <v>562</v>
      </c>
      <c r="H88" s="21" t="s">
        <v>1484</v>
      </c>
      <c r="I88" s="21" t="s">
        <v>1418</v>
      </c>
      <c r="J88" s="31"/>
      <c r="K88" s="21"/>
      <c r="L88" s="21"/>
      <c r="M88" s="21"/>
      <c r="N88" s="21"/>
      <c r="O88" s="22"/>
      <c r="P88" s="22"/>
      <c r="Q88" s="33"/>
      <c r="R88" s="33"/>
      <c r="S88" s="33"/>
      <c r="T88" s="34" t="s">
        <v>563</v>
      </c>
      <c r="U88" s="33"/>
      <c r="V88" s="33"/>
      <c r="W88" s="33"/>
      <c r="X88" s="33">
        <v>606</v>
      </c>
      <c r="Y88" s="33">
        <v>87</v>
      </c>
    </row>
    <row r="89" spans="1:25" ht="58.3" x14ac:dyDescent="0.4">
      <c r="A89" s="32" t="s">
        <v>559</v>
      </c>
      <c r="B89" s="32"/>
      <c r="C89" s="37" t="s">
        <v>2844</v>
      </c>
      <c r="D89" s="32"/>
      <c r="E89" s="30"/>
      <c r="F89" s="31">
        <v>109</v>
      </c>
      <c r="G89" s="56" t="s">
        <v>2676</v>
      </c>
      <c r="H89" s="21" t="s">
        <v>2677</v>
      </c>
      <c r="I89" s="59" t="s">
        <v>2675</v>
      </c>
      <c r="J89" s="59"/>
      <c r="K89" s="21"/>
      <c r="L89" s="21" t="s">
        <v>383</v>
      </c>
      <c r="M89" s="21"/>
      <c r="N89" s="21" t="s">
        <v>564</v>
      </c>
      <c r="O89" s="22"/>
      <c r="P89" s="21"/>
      <c r="Q89" s="34"/>
      <c r="R89" s="33"/>
      <c r="S89" s="33"/>
      <c r="T89" s="33"/>
      <c r="U89" s="33"/>
      <c r="V89" s="33"/>
      <c r="W89" s="33"/>
      <c r="X89" s="33">
        <v>81</v>
      </c>
      <c r="Y89" s="33">
        <v>88</v>
      </c>
    </row>
    <row r="90" spans="1:25" ht="43.75" x14ac:dyDescent="0.4">
      <c r="A90" s="32" t="s">
        <v>559</v>
      </c>
      <c r="B90" s="32" t="s">
        <v>145</v>
      </c>
      <c r="C90" s="32" t="s">
        <v>389</v>
      </c>
      <c r="D90" s="32"/>
      <c r="E90" s="30"/>
      <c r="F90" s="31">
        <v>110</v>
      </c>
      <c r="G90" s="56" t="s">
        <v>2678</v>
      </c>
      <c r="H90" s="21" t="s">
        <v>2609</v>
      </c>
      <c r="I90" s="59" t="s">
        <v>2675</v>
      </c>
      <c r="J90" s="59"/>
      <c r="K90" s="21"/>
      <c r="L90" s="21" t="s">
        <v>383</v>
      </c>
      <c r="M90" s="21"/>
      <c r="N90" s="21"/>
      <c r="O90" s="22"/>
      <c r="P90" s="21" t="s">
        <v>565</v>
      </c>
      <c r="Q90" s="34"/>
      <c r="R90" s="33"/>
      <c r="S90" s="33"/>
      <c r="T90" s="33"/>
      <c r="U90" s="33"/>
      <c r="V90" s="33"/>
      <c r="W90" s="33"/>
      <c r="X90" s="33">
        <v>82</v>
      </c>
      <c r="Y90" s="33">
        <v>89</v>
      </c>
    </row>
    <row r="91" spans="1:25" ht="43.75" x14ac:dyDescent="0.4">
      <c r="A91" s="32" t="s">
        <v>27</v>
      </c>
      <c r="B91" s="32" t="s">
        <v>422</v>
      </c>
      <c r="C91" s="92" t="s">
        <v>434</v>
      </c>
      <c r="D91" s="32"/>
      <c r="E91" s="30"/>
      <c r="F91" s="68">
        <v>227</v>
      </c>
      <c r="G91" s="56" t="s">
        <v>2196</v>
      </c>
      <c r="H91" s="21" t="s">
        <v>1579</v>
      </c>
      <c r="I91" s="59" t="s">
        <v>1424</v>
      </c>
      <c r="J91" s="59"/>
      <c r="K91" s="105"/>
      <c r="L91" s="105"/>
      <c r="M91" s="105" t="s">
        <v>383</v>
      </c>
      <c r="N91" s="105" t="s">
        <v>566</v>
      </c>
      <c r="O91" s="22"/>
      <c r="P91" s="22"/>
      <c r="Q91" s="33"/>
      <c r="R91" s="33"/>
      <c r="S91" s="33"/>
      <c r="T91" s="33"/>
      <c r="U91" s="33"/>
      <c r="V91" s="33"/>
      <c r="W91" s="33"/>
      <c r="X91" s="33">
        <v>83</v>
      </c>
      <c r="Y91" s="33">
        <v>90</v>
      </c>
    </row>
    <row r="92" spans="1:25" ht="58.3" x14ac:dyDescent="0.4">
      <c r="A92" s="31" t="s">
        <v>27</v>
      </c>
      <c r="B92" s="32" t="s">
        <v>404</v>
      </c>
      <c r="C92" s="31" t="s">
        <v>389</v>
      </c>
      <c r="D92" s="32" t="s">
        <v>567</v>
      </c>
      <c r="E92" s="30"/>
      <c r="F92" s="31">
        <v>607</v>
      </c>
      <c r="G92" s="56" t="s">
        <v>568</v>
      </c>
      <c r="H92" s="22"/>
      <c r="I92" s="21" t="s">
        <v>1418</v>
      </c>
      <c r="J92" s="31"/>
      <c r="K92" s="21"/>
      <c r="L92" s="21"/>
      <c r="M92" s="21"/>
      <c r="N92" s="21"/>
      <c r="O92" s="22"/>
      <c r="P92" s="21" t="s">
        <v>569</v>
      </c>
      <c r="Q92" s="33"/>
      <c r="R92" s="33"/>
      <c r="S92" s="33"/>
      <c r="T92" s="33"/>
      <c r="U92" s="33"/>
      <c r="V92" s="33"/>
      <c r="W92" s="33"/>
      <c r="X92" s="33">
        <v>603</v>
      </c>
      <c r="Y92" s="33">
        <v>91</v>
      </c>
    </row>
    <row r="93" spans="1:25" ht="87.45" x14ac:dyDescent="0.4">
      <c r="A93" s="32" t="s">
        <v>27</v>
      </c>
      <c r="B93" s="32" t="s">
        <v>534</v>
      </c>
      <c r="C93" s="32" t="s">
        <v>2735</v>
      </c>
      <c r="D93" s="32"/>
      <c r="E93" s="30"/>
      <c r="F93" s="68">
        <v>229</v>
      </c>
      <c r="G93" s="56" t="s">
        <v>2147</v>
      </c>
      <c r="H93" s="21" t="s">
        <v>2197</v>
      </c>
      <c r="I93" s="59" t="s">
        <v>1424</v>
      </c>
      <c r="J93" s="59"/>
      <c r="K93" s="105"/>
      <c r="L93" s="105"/>
      <c r="M93" s="105" t="s">
        <v>383</v>
      </c>
      <c r="N93" s="105"/>
      <c r="O93" s="22"/>
      <c r="P93" s="22"/>
      <c r="Q93" s="33"/>
      <c r="R93" s="33"/>
      <c r="S93" s="33"/>
      <c r="T93" s="33"/>
      <c r="U93" s="33"/>
      <c r="V93" s="33"/>
      <c r="W93" s="33"/>
      <c r="X93" s="33">
        <v>84</v>
      </c>
      <c r="Y93" s="33">
        <v>92</v>
      </c>
    </row>
    <row r="94" spans="1:25" ht="72.900000000000006" x14ac:dyDescent="0.4">
      <c r="A94" s="32" t="s">
        <v>27</v>
      </c>
      <c r="B94" s="32"/>
      <c r="C94" s="37" t="s">
        <v>2847</v>
      </c>
      <c r="D94" s="32"/>
      <c r="E94" s="30"/>
      <c r="F94" s="80">
        <v>231</v>
      </c>
      <c r="G94" s="56" t="s">
        <v>2211</v>
      </c>
      <c r="H94" s="21" t="s">
        <v>1579</v>
      </c>
      <c r="I94" s="59" t="s">
        <v>1424</v>
      </c>
      <c r="J94" s="59"/>
      <c r="K94" s="105"/>
      <c r="L94" s="105"/>
      <c r="M94" s="105" t="s">
        <v>383</v>
      </c>
      <c r="N94" s="105" t="s">
        <v>570</v>
      </c>
      <c r="O94" s="22"/>
      <c r="P94" s="22"/>
      <c r="Q94" s="33"/>
      <c r="R94" s="33"/>
      <c r="S94" s="33"/>
      <c r="T94" s="33"/>
      <c r="U94" s="33"/>
      <c r="V94" s="33"/>
      <c r="W94" s="33"/>
      <c r="X94" s="33">
        <v>85</v>
      </c>
      <c r="Y94" s="33">
        <v>93</v>
      </c>
    </row>
    <row r="95" spans="1:25" ht="72.900000000000006" x14ac:dyDescent="0.4">
      <c r="A95" s="32" t="s">
        <v>27</v>
      </c>
      <c r="B95" s="32" t="s">
        <v>422</v>
      </c>
      <c r="C95" s="37" t="s">
        <v>2847</v>
      </c>
      <c r="D95" s="32"/>
      <c r="E95" s="30"/>
      <c r="F95" s="68">
        <v>232</v>
      </c>
      <c r="G95" s="56" t="s">
        <v>2202</v>
      </c>
      <c r="H95" s="21" t="s">
        <v>1579</v>
      </c>
      <c r="I95" s="59" t="s">
        <v>1424</v>
      </c>
      <c r="J95" s="59"/>
      <c r="K95" s="105"/>
      <c r="L95" s="105"/>
      <c r="M95" s="105" t="s">
        <v>383</v>
      </c>
      <c r="N95" s="105"/>
      <c r="O95" s="22"/>
      <c r="P95" s="22"/>
      <c r="Q95" s="33"/>
      <c r="R95" s="33"/>
      <c r="S95" s="33"/>
      <c r="T95" s="34" t="s">
        <v>571</v>
      </c>
      <c r="U95" s="33"/>
      <c r="V95" s="33"/>
      <c r="W95" s="33"/>
      <c r="X95" s="33">
        <v>86</v>
      </c>
      <c r="Y95" s="33">
        <v>94</v>
      </c>
    </row>
    <row r="96" spans="1:25" ht="58.3" x14ac:dyDescent="0.4">
      <c r="A96" s="32" t="s">
        <v>27</v>
      </c>
      <c r="B96" s="32" t="s">
        <v>455</v>
      </c>
      <c r="C96" s="92" t="s">
        <v>525</v>
      </c>
      <c r="D96" s="32"/>
      <c r="E96" s="30"/>
      <c r="F96" s="68">
        <v>233</v>
      </c>
      <c r="G96" s="56" t="s">
        <v>2203</v>
      </c>
      <c r="H96" s="21" t="s">
        <v>1579</v>
      </c>
      <c r="I96" s="59" t="s">
        <v>1424</v>
      </c>
      <c r="J96" s="59"/>
      <c r="K96" s="105" t="s">
        <v>383</v>
      </c>
      <c r="L96" s="105"/>
      <c r="M96" s="105"/>
      <c r="N96" s="105" t="s">
        <v>572</v>
      </c>
      <c r="O96" s="22"/>
      <c r="P96" s="22"/>
      <c r="Q96" s="33"/>
      <c r="R96" s="33"/>
      <c r="S96" s="33"/>
      <c r="T96" s="34" t="s">
        <v>573</v>
      </c>
      <c r="U96" s="33"/>
      <c r="V96" s="33"/>
      <c r="W96" s="33"/>
      <c r="X96" s="33">
        <v>87</v>
      </c>
      <c r="Y96" s="33">
        <v>95</v>
      </c>
    </row>
    <row r="97" spans="1:25" ht="58.3" x14ac:dyDescent="0.4">
      <c r="A97" s="70" t="s">
        <v>27</v>
      </c>
      <c r="B97" s="70" t="s">
        <v>422</v>
      </c>
      <c r="C97" s="70" t="s">
        <v>2867</v>
      </c>
      <c r="D97" s="70" t="s">
        <v>513</v>
      </c>
      <c r="E97" s="99"/>
      <c r="F97" s="100">
        <v>234</v>
      </c>
      <c r="G97" s="73" t="s">
        <v>2146</v>
      </c>
      <c r="H97" s="74" t="s">
        <v>2201</v>
      </c>
      <c r="I97" s="76" t="s">
        <v>1424</v>
      </c>
      <c r="J97" s="76"/>
      <c r="K97" s="107"/>
      <c r="L97" s="107"/>
      <c r="M97" s="107"/>
      <c r="N97" s="107" t="s">
        <v>574</v>
      </c>
      <c r="O97" s="77"/>
      <c r="P97" s="77" t="s">
        <v>575</v>
      </c>
      <c r="Q97" s="306"/>
      <c r="R97" s="306"/>
      <c r="S97" s="306"/>
      <c r="T97" s="305" t="s">
        <v>576</v>
      </c>
      <c r="U97" s="306"/>
      <c r="V97" s="306"/>
      <c r="W97" s="306"/>
      <c r="X97" s="33">
        <v>88</v>
      </c>
      <c r="Y97" s="306">
        <v>96</v>
      </c>
    </row>
    <row r="98" spans="1:25" ht="72.900000000000006" x14ac:dyDescent="0.4">
      <c r="A98" s="70" t="s">
        <v>27</v>
      </c>
      <c r="B98" s="70" t="s">
        <v>422</v>
      </c>
      <c r="C98" s="70" t="s">
        <v>2866</v>
      </c>
      <c r="D98" s="70"/>
      <c r="E98" s="99"/>
      <c r="F98" s="101">
        <v>235</v>
      </c>
      <c r="G98" s="73" t="s">
        <v>577</v>
      </c>
      <c r="H98" s="74" t="s">
        <v>1485</v>
      </c>
      <c r="I98" s="70" t="s">
        <v>1423</v>
      </c>
      <c r="J98" s="76"/>
      <c r="K98" s="107"/>
      <c r="L98" s="107" t="s">
        <v>383</v>
      </c>
      <c r="M98" s="107"/>
      <c r="N98" s="107"/>
      <c r="O98" s="77"/>
      <c r="P98" s="77" t="s">
        <v>575</v>
      </c>
      <c r="Q98" s="306"/>
      <c r="R98" s="306"/>
      <c r="S98" s="306"/>
      <c r="T98" s="305" t="s">
        <v>578</v>
      </c>
      <c r="U98" s="306"/>
      <c r="V98" s="306"/>
      <c r="W98" s="306"/>
      <c r="X98" s="33">
        <v>89</v>
      </c>
      <c r="Y98" s="306">
        <v>97</v>
      </c>
    </row>
    <row r="99" spans="1:25" ht="102" x14ac:dyDescent="0.4">
      <c r="A99" s="32" t="s">
        <v>27</v>
      </c>
      <c r="B99" s="32" t="s">
        <v>534</v>
      </c>
      <c r="C99" s="32" t="s">
        <v>2735</v>
      </c>
      <c r="D99" s="32"/>
      <c r="E99" s="30"/>
      <c r="F99" s="68">
        <v>313</v>
      </c>
      <c r="G99" s="56" t="s">
        <v>2145</v>
      </c>
      <c r="H99" s="21" t="s">
        <v>1486</v>
      </c>
      <c r="I99" s="82" t="s">
        <v>1433</v>
      </c>
      <c r="J99" s="82"/>
      <c r="K99" s="104" t="s">
        <v>383</v>
      </c>
      <c r="L99" s="104"/>
      <c r="M99" s="104"/>
      <c r="N99" s="104" t="s">
        <v>579</v>
      </c>
      <c r="O99" s="22"/>
      <c r="P99" s="22"/>
      <c r="Q99" s="33"/>
      <c r="R99" s="33"/>
      <c r="S99" s="33"/>
      <c r="T99" s="34" t="s">
        <v>578</v>
      </c>
      <c r="U99" s="33"/>
      <c r="V99" s="33"/>
      <c r="W99" s="33"/>
      <c r="X99" s="33">
        <v>90</v>
      </c>
      <c r="Y99" s="33">
        <v>98</v>
      </c>
    </row>
    <row r="100" spans="1:25" ht="29.15" x14ac:dyDescent="0.4">
      <c r="A100" s="32" t="s">
        <v>27</v>
      </c>
      <c r="B100" s="32" t="s">
        <v>534</v>
      </c>
      <c r="C100" s="32" t="s">
        <v>389</v>
      </c>
      <c r="D100" s="32"/>
      <c r="E100" s="30"/>
      <c r="F100" s="68">
        <v>448</v>
      </c>
      <c r="G100" s="56" t="s">
        <v>2144</v>
      </c>
      <c r="H100" s="21" t="s">
        <v>1487</v>
      </c>
      <c r="I100" s="59" t="s">
        <v>2878</v>
      </c>
      <c r="J100" s="82"/>
      <c r="K100" s="104"/>
      <c r="L100" s="104"/>
      <c r="M100" s="104"/>
      <c r="N100" s="104"/>
      <c r="O100" s="22"/>
      <c r="P100" s="22"/>
      <c r="Q100" s="33"/>
      <c r="R100" s="33"/>
      <c r="S100" s="33"/>
      <c r="T100" s="34" t="s">
        <v>578</v>
      </c>
      <c r="U100" s="33"/>
      <c r="V100" s="33"/>
      <c r="W100" s="33"/>
      <c r="X100" s="33">
        <v>91</v>
      </c>
      <c r="Y100" s="33">
        <v>99</v>
      </c>
    </row>
    <row r="101" spans="1:25" ht="58.3" x14ac:dyDescent="0.4">
      <c r="A101" s="32" t="s">
        <v>27</v>
      </c>
      <c r="B101" s="32" t="s">
        <v>422</v>
      </c>
      <c r="C101" s="32" t="s">
        <v>389</v>
      </c>
      <c r="D101" s="32"/>
      <c r="E101" s="30"/>
      <c r="F101" s="68">
        <v>449</v>
      </c>
      <c r="G101" s="56" t="s">
        <v>2143</v>
      </c>
      <c r="H101" s="21" t="s">
        <v>1488</v>
      </c>
      <c r="I101" s="59" t="s">
        <v>2878</v>
      </c>
      <c r="J101" s="82"/>
      <c r="K101" s="104" t="s">
        <v>383</v>
      </c>
      <c r="L101" s="104"/>
      <c r="M101" s="104"/>
      <c r="N101" s="104" t="s">
        <v>580</v>
      </c>
      <c r="O101" s="22"/>
      <c r="P101" s="22"/>
      <c r="Q101" s="33"/>
      <c r="R101" s="33"/>
      <c r="S101" s="33"/>
      <c r="T101" s="34"/>
      <c r="U101" s="33"/>
      <c r="V101" s="33"/>
      <c r="W101" s="33"/>
      <c r="X101" s="33">
        <v>92</v>
      </c>
      <c r="Y101" s="33">
        <v>100</v>
      </c>
    </row>
    <row r="102" spans="1:25" s="126" customFormat="1" ht="104.7" customHeight="1" x14ac:dyDescent="0.4">
      <c r="A102" s="32" t="s">
        <v>581</v>
      </c>
      <c r="B102" s="32" t="s">
        <v>422</v>
      </c>
      <c r="C102" s="32" t="s">
        <v>2735</v>
      </c>
      <c r="D102" s="32" t="s">
        <v>582</v>
      </c>
      <c r="E102" s="30"/>
      <c r="F102" s="31">
        <v>614</v>
      </c>
      <c r="G102" s="56" t="s">
        <v>583</v>
      </c>
      <c r="H102" s="21" t="s">
        <v>1489</v>
      </c>
      <c r="I102" s="21" t="s">
        <v>1418</v>
      </c>
      <c r="J102" s="31"/>
      <c r="K102" s="21"/>
      <c r="L102" s="21"/>
      <c r="M102" s="21"/>
      <c r="N102" s="21"/>
      <c r="O102" s="22"/>
      <c r="P102" s="22"/>
      <c r="Q102" s="33"/>
      <c r="R102" s="33"/>
      <c r="S102" s="33"/>
      <c r="T102" s="33"/>
      <c r="U102" s="33"/>
      <c r="V102" s="33"/>
      <c r="W102" s="33"/>
      <c r="X102" s="33">
        <v>610</v>
      </c>
      <c r="Y102" s="33">
        <v>101</v>
      </c>
    </row>
    <row r="103" spans="1:25" ht="72.900000000000006" x14ac:dyDescent="0.4">
      <c r="A103" s="32" t="s">
        <v>581</v>
      </c>
      <c r="B103" s="32" t="s">
        <v>422</v>
      </c>
      <c r="C103" s="32" t="s">
        <v>2735</v>
      </c>
      <c r="D103" s="32" t="s">
        <v>584</v>
      </c>
      <c r="E103" s="102"/>
      <c r="F103" s="31">
        <v>146</v>
      </c>
      <c r="G103" s="56" t="s">
        <v>585</v>
      </c>
      <c r="H103" s="21" t="s">
        <v>1490</v>
      </c>
      <c r="I103" s="21" t="s">
        <v>1422</v>
      </c>
      <c r="J103" s="32"/>
      <c r="K103" s="21" t="s">
        <v>383</v>
      </c>
      <c r="L103" s="21"/>
      <c r="M103" s="21"/>
      <c r="N103" s="21" t="s">
        <v>586</v>
      </c>
      <c r="O103" s="22"/>
      <c r="P103" s="21"/>
      <c r="Q103" s="34"/>
      <c r="R103" s="33"/>
      <c r="S103" s="33"/>
      <c r="T103" s="33"/>
      <c r="U103" s="33"/>
      <c r="V103" s="33"/>
      <c r="W103" s="33"/>
      <c r="X103" s="33">
        <v>93</v>
      </c>
      <c r="Y103" s="33">
        <v>102</v>
      </c>
    </row>
    <row r="104" spans="1:25" s="126" customFormat="1" ht="43.75" x14ac:dyDescent="0.4">
      <c r="A104" s="32" t="s">
        <v>581</v>
      </c>
      <c r="B104" s="32" t="s">
        <v>422</v>
      </c>
      <c r="C104" s="32" t="s">
        <v>2735</v>
      </c>
      <c r="D104" s="31" t="s">
        <v>451</v>
      </c>
      <c r="E104" s="103"/>
      <c r="F104" s="31">
        <v>612</v>
      </c>
      <c r="G104" s="56" t="s">
        <v>587</v>
      </c>
      <c r="H104" s="22"/>
      <c r="I104" s="21" t="s">
        <v>1418</v>
      </c>
      <c r="J104" s="31"/>
      <c r="K104" s="21"/>
      <c r="L104" s="21"/>
      <c r="M104" s="21"/>
      <c r="N104" s="21"/>
      <c r="O104" s="22"/>
      <c r="P104" s="22"/>
      <c r="Q104" s="33"/>
      <c r="R104" s="33"/>
      <c r="S104" s="33"/>
      <c r="T104" s="33"/>
      <c r="U104" s="33"/>
      <c r="V104" s="33"/>
      <c r="W104" s="33"/>
      <c r="X104" s="33">
        <v>608</v>
      </c>
      <c r="Y104" s="33">
        <v>103</v>
      </c>
    </row>
    <row r="105" spans="1:25" ht="58.3" x14ac:dyDescent="0.4">
      <c r="A105" s="32" t="s">
        <v>581</v>
      </c>
      <c r="B105" s="32" t="s">
        <v>422</v>
      </c>
      <c r="C105" s="32" t="s">
        <v>2735</v>
      </c>
      <c r="D105" s="32" t="s">
        <v>584</v>
      </c>
      <c r="E105" s="30"/>
      <c r="F105" s="31">
        <v>147</v>
      </c>
      <c r="G105" s="56" t="s">
        <v>588</v>
      </c>
      <c r="H105" s="21" t="s">
        <v>1490</v>
      </c>
      <c r="I105" s="21" t="s">
        <v>1422</v>
      </c>
      <c r="J105" s="32"/>
      <c r="K105" s="21"/>
      <c r="L105" s="21" t="s">
        <v>383</v>
      </c>
      <c r="M105" s="21"/>
      <c r="N105" s="21"/>
      <c r="O105" s="22"/>
      <c r="P105" s="21"/>
      <c r="Q105" s="34"/>
      <c r="R105" s="33"/>
      <c r="S105" s="33"/>
      <c r="T105" s="33"/>
      <c r="U105" s="33"/>
      <c r="V105" s="33"/>
      <c r="W105" s="33"/>
      <c r="X105" s="33">
        <v>94</v>
      </c>
      <c r="Y105" s="33">
        <v>104</v>
      </c>
    </row>
    <row r="106" spans="1:25" ht="87.45" x14ac:dyDescent="0.4">
      <c r="A106" s="32" t="s">
        <v>581</v>
      </c>
      <c r="B106" s="32" t="s">
        <v>422</v>
      </c>
      <c r="C106" s="32" t="s">
        <v>2735</v>
      </c>
      <c r="D106" s="32" t="s">
        <v>584</v>
      </c>
      <c r="E106" s="30"/>
      <c r="F106" s="31">
        <v>148</v>
      </c>
      <c r="G106" s="56" t="s">
        <v>589</v>
      </c>
      <c r="H106" s="21" t="s">
        <v>1491</v>
      </c>
      <c r="I106" s="21" t="s">
        <v>1422</v>
      </c>
      <c r="J106" s="32"/>
      <c r="K106" s="21"/>
      <c r="L106" s="21"/>
      <c r="M106" s="21"/>
      <c r="N106" s="21" t="s">
        <v>590</v>
      </c>
      <c r="O106" s="22"/>
      <c r="P106" s="21"/>
      <c r="Q106" s="34"/>
      <c r="R106" s="33"/>
      <c r="S106" s="33"/>
      <c r="T106" s="33"/>
      <c r="U106" s="33"/>
      <c r="V106" s="33"/>
      <c r="W106" s="33"/>
      <c r="X106" s="33">
        <v>95</v>
      </c>
      <c r="Y106" s="33">
        <v>105</v>
      </c>
    </row>
    <row r="107" spans="1:25" ht="102" x14ac:dyDescent="0.4">
      <c r="A107" s="32" t="s">
        <v>581</v>
      </c>
      <c r="B107" s="32"/>
      <c r="C107" s="32" t="s">
        <v>2735</v>
      </c>
      <c r="D107" s="32" t="s">
        <v>584</v>
      </c>
      <c r="E107" s="30"/>
      <c r="F107" s="31">
        <v>149</v>
      </c>
      <c r="G107" s="56" t="s">
        <v>591</v>
      </c>
      <c r="H107" s="21" t="s">
        <v>1491</v>
      </c>
      <c r="I107" s="21" t="s">
        <v>1422</v>
      </c>
      <c r="J107" s="32"/>
      <c r="K107" s="21"/>
      <c r="L107" s="21" t="s">
        <v>383</v>
      </c>
      <c r="M107" s="21"/>
      <c r="N107" s="21"/>
      <c r="O107" s="22"/>
      <c r="P107" s="21"/>
      <c r="Q107" s="34"/>
      <c r="R107" s="33"/>
      <c r="S107" s="33"/>
      <c r="T107" s="33"/>
      <c r="U107" s="33"/>
      <c r="V107" s="33"/>
      <c r="W107" s="33"/>
      <c r="X107" s="33">
        <v>96</v>
      </c>
      <c r="Y107" s="33">
        <v>106</v>
      </c>
    </row>
    <row r="108" spans="1:25" ht="43.75" x14ac:dyDescent="0.4">
      <c r="A108" s="32" t="s">
        <v>581</v>
      </c>
      <c r="B108" s="32" t="s">
        <v>422</v>
      </c>
      <c r="C108" s="32" t="s">
        <v>2735</v>
      </c>
      <c r="D108" s="32"/>
      <c r="E108" s="30"/>
      <c r="F108" s="31">
        <v>150</v>
      </c>
      <c r="G108" s="56" t="s">
        <v>592</v>
      </c>
      <c r="H108" s="21" t="s">
        <v>1492</v>
      </c>
      <c r="I108" s="21" t="s">
        <v>1422</v>
      </c>
      <c r="J108" s="32"/>
      <c r="K108" s="21"/>
      <c r="L108" s="21" t="s">
        <v>383</v>
      </c>
      <c r="M108" s="21"/>
      <c r="N108" s="21"/>
      <c r="O108" s="22"/>
      <c r="P108" s="21"/>
      <c r="Q108" s="34"/>
      <c r="R108" s="33"/>
      <c r="S108" s="33"/>
      <c r="T108" s="34" t="s">
        <v>593</v>
      </c>
      <c r="U108" s="33"/>
      <c r="V108" s="33"/>
      <c r="W108" s="33"/>
      <c r="X108" s="33">
        <v>97</v>
      </c>
      <c r="Y108" s="33">
        <v>107</v>
      </c>
    </row>
    <row r="109" spans="1:25" s="126" customFormat="1" ht="72.900000000000006" x14ac:dyDescent="0.4">
      <c r="A109" s="32" t="s">
        <v>581</v>
      </c>
      <c r="B109" s="32" t="s">
        <v>422</v>
      </c>
      <c r="C109" s="32" t="s">
        <v>2865</v>
      </c>
      <c r="D109" s="31" t="s">
        <v>451</v>
      </c>
      <c r="E109" s="30"/>
      <c r="F109" s="31">
        <v>625</v>
      </c>
      <c r="G109" s="56" t="s">
        <v>594</v>
      </c>
      <c r="H109" s="22"/>
      <c r="I109" s="21" t="s">
        <v>1429</v>
      </c>
      <c r="J109" s="31"/>
      <c r="K109" s="21"/>
      <c r="L109" s="21"/>
      <c r="M109" s="21"/>
      <c r="N109" s="21"/>
      <c r="O109" s="22"/>
      <c r="P109" s="22"/>
      <c r="Q109" s="33"/>
      <c r="R109" s="33"/>
      <c r="S109" s="33"/>
      <c r="T109" s="33"/>
      <c r="U109" s="33"/>
      <c r="V109" s="33"/>
      <c r="W109" s="33"/>
      <c r="X109" s="33">
        <v>621</v>
      </c>
      <c r="Y109" s="33">
        <v>108</v>
      </c>
    </row>
    <row r="110" spans="1:25" ht="118.95" customHeight="1" x14ac:dyDescent="0.4">
      <c r="A110" s="32" t="s">
        <v>595</v>
      </c>
      <c r="B110" s="32" t="s">
        <v>422</v>
      </c>
      <c r="C110" s="32" t="s">
        <v>2869</v>
      </c>
      <c r="D110" s="32"/>
      <c r="E110" s="30"/>
      <c r="F110" s="68">
        <v>241</v>
      </c>
      <c r="G110" s="56" t="s">
        <v>2142</v>
      </c>
      <c r="H110" s="21" t="s">
        <v>2198</v>
      </c>
      <c r="I110" s="59" t="s">
        <v>1424</v>
      </c>
      <c r="J110" s="59"/>
      <c r="K110" s="105" t="s">
        <v>383</v>
      </c>
      <c r="L110" s="105"/>
      <c r="M110" s="105"/>
      <c r="N110" s="105" t="s">
        <v>596</v>
      </c>
      <c r="O110" s="22"/>
      <c r="P110" s="22"/>
      <c r="Q110" s="33"/>
      <c r="R110" s="33"/>
      <c r="S110" s="33"/>
      <c r="T110" s="34" t="s">
        <v>597</v>
      </c>
      <c r="U110" s="33"/>
      <c r="V110" s="33"/>
      <c r="W110" s="33"/>
      <c r="X110" s="33">
        <v>98</v>
      </c>
      <c r="Y110" s="33">
        <v>109</v>
      </c>
    </row>
    <row r="111" spans="1:25" ht="86.15" customHeight="1" x14ac:dyDescent="0.4">
      <c r="A111" s="32" t="s">
        <v>595</v>
      </c>
      <c r="B111" s="32" t="s">
        <v>598</v>
      </c>
      <c r="C111" s="32" t="s">
        <v>2735</v>
      </c>
      <c r="D111" s="32" t="s">
        <v>513</v>
      </c>
      <c r="E111" s="30"/>
      <c r="F111" s="68">
        <v>242</v>
      </c>
      <c r="G111" s="56" t="s">
        <v>2141</v>
      </c>
      <c r="H111" s="21" t="s">
        <v>2197</v>
      </c>
      <c r="I111" s="59" t="s">
        <v>1424</v>
      </c>
      <c r="J111" s="59"/>
      <c r="K111" s="105" t="s">
        <v>383</v>
      </c>
      <c r="L111" s="105"/>
      <c r="M111" s="105"/>
      <c r="N111" s="105"/>
      <c r="O111" s="22"/>
      <c r="P111" s="22"/>
      <c r="Q111" s="33"/>
      <c r="R111" s="33"/>
      <c r="S111" s="33"/>
      <c r="T111" s="34" t="s">
        <v>599</v>
      </c>
      <c r="U111" s="33"/>
      <c r="V111" s="33"/>
      <c r="W111" s="33"/>
      <c r="X111" s="33">
        <v>99</v>
      </c>
      <c r="Y111" s="33">
        <v>110</v>
      </c>
    </row>
    <row r="112" spans="1:25" ht="217.2" customHeight="1" x14ac:dyDescent="0.4">
      <c r="A112" s="32" t="s">
        <v>595</v>
      </c>
      <c r="B112" s="32" t="s">
        <v>422</v>
      </c>
      <c r="C112" s="32" t="s">
        <v>2870</v>
      </c>
      <c r="D112" s="32" t="s">
        <v>513</v>
      </c>
      <c r="E112" s="30"/>
      <c r="F112" s="80">
        <v>243</v>
      </c>
      <c r="G112" s="56" t="s">
        <v>2140</v>
      </c>
      <c r="H112" s="21" t="s">
        <v>2199</v>
      </c>
      <c r="I112" s="59" t="s">
        <v>1424</v>
      </c>
      <c r="J112" s="59"/>
      <c r="K112" s="105"/>
      <c r="L112" s="105" t="s">
        <v>383</v>
      </c>
      <c r="M112" s="105"/>
      <c r="N112" s="105"/>
      <c r="O112" s="22"/>
      <c r="P112" s="22"/>
      <c r="Q112" s="33"/>
      <c r="R112" s="33"/>
      <c r="S112" s="33"/>
      <c r="T112" s="34" t="s">
        <v>600</v>
      </c>
      <c r="U112" s="33"/>
      <c r="V112" s="33"/>
      <c r="W112" s="33"/>
      <c r="X112" s="33">
        <v>100</v>
      </c>
      <c r="Y112" s="33">
        <v>111</v>
      </c>
    </row>
    <row r="113" spans="1:25" ht="74.599999999999994" customHeight="1" x14ac:dyDescent="0.4">
      <c r="A113" s="32" t="s">
        <v>595</v>
      </c>
      <c r="B113" s="32" t="s">
        <v>422</v>
      </c>
      <c r="C113" s="32" t="s">
        <v>2866</v>
      </c>
      <c r="D113" s="32"/>
      <c r="E113" s="30"/>
      <c r="F113" s="68">
        <v>244</v>
      </c>
      <c r="G113" s="56" t="s">
        <v>601</v>
      </c>
      <c r="H113" s="21" t="s">
        <v>1485</v>
      </c>
      <c r="I113" s="32" t="s">
        <v>1423</v>
      </c>
      <c r="J113" s="59"/>
      <c r="K113" s="105"/>
      <c r="L113" s="105" t="s">
        <v>383</v>
      </c>
      <c r="M113" s="105"/>
      <c r="N113" s="105"/>
      <c r="O113" s="22"/>
      <c r="P113" s="22" t="s">
        <v>602</v>
      </c>
      <c r="Q113" s="33"/>
      <c r="R113" s="33"/>
      <c r="S113" s="33"/>
      <c r="T113" s="34" t="s">
        <v>603</v>
      </c>
      <c r="U113" s="33"/>
      <c r="V113" s="33"/>
      <c r="W113" s="33"/>
      <c r="X113" s="33">
        <v>101</v>
      </c>
      <c r="Y113" s="33">
        <v>112</v>
      </c>
    </row>
    <row r="114" spans="1:25" s="126" customFormat="1" ht="43.75" x14ac:dyDescent="0.4">
      <c r="A114" s="32" t="s">
        <v>595</v>
      </c>
      <c r="B114" s="32" t="s">
        <v>422</v>
      </c>
      <c r="C114" s="31" t="s">
        <v>389</v>
      </c>
      <c r="D114" s="31"/>
      <c r="E114" s="30"/>
      <c r="F114" s="31">
        <v>617</v>
      </c>
      <c r="G114" s="57" t="s">
        <v>604</v>
      </c>
      <c r="H114" s="22"/>
      <c r="I114" s="21" t="s">
        <v>1430</v>
      </c>
      <c r="J114" s="31"/>
      <c r="K114" s="21"/>
      <c r="L114" s="21"/>
      <c r="M114" s="21"/>
      <c r="N114" s="21"/>
      <c r="O114" s="22"/>
      <c r="P114" s="22"/>
      <c r="Q114" s="33"/>
      <c r="R114" s="33"/>
      <c r="S114" s="33"/>
      <c r="T114" s="33"/>
      <c r="U114" s="33"/>
      <c r="V114" s="33"/>
      <c r="W114" s="33"/>
      <c r="X114" s="33">
        <v>613</v>
      </c>
      <c r="Y114" s="33">
        <v>113</v>
      </c>
    </row>
    <row r="115" spans="1:25" ht="102" x14ac:dyDescent="0.4">
      <c r="A115" s="32" t="s">
        <v>595</v>
      </c>
      <c r="B115" s="32" t="s">
        <v>422</v>
      </c>
      <c r="C115" s="32" t="s">
        <v>2866</v>
      </c>
      <c r="D115" s="32"/>
      <c r="E115" s="30"/>
      <c r="F115" s="68">
        <v>314</v>
      </c>
      <c r="G115" s="56" t="s">
        <v>2139</v>
      </c>
      <c r="H115" s="21" t="s">
        <v>1486</v>
      </c>
      <c r="I115" s="82" t="s">
        <v>1433</v>
      </c>
      <c r="J115" s="104" t="s">
        <v>1365</v>
      </c>
      <c r="K115" s="105" t="s">
        <v>383</v>
      </c>
      <c r="L115" s="105"/>
      <c r="M115" s="105"/>
      <c r="N115" s="105" t="s">
        <v>605</v>
      </c>
      <c r="O115" s="22"/>
      <c r="P115" s="22"/>
      <c r="Q115" s="33"/>
      <c r="R115" s="33"/>
      <c r="S115" s="33"/>
      <c r="T115" s="34" t="s">
        <v>603</v>
      </c>
      <c r="U115" s="33"/>
      <c r="V115" s="33"/>
      <c r="W115" s="33"/>
      <c r="X115" s="33">
        <v>102</v>
      </c>
      <c r="Y115" s="33">
        <v>114</v>
      </c>
    </row>
    <row r="116" spans="1:25" ht="87.45" x14ac:dyDescent="0.4">
      <c r="A116" s="32" t="s">
        <v>595</v>
      </c>
      <c r="B116" s="32" t="s">
        <v>422</v>
      </c>
      <c r="C116" s="32" t="s">
        <v>2866</v>
      </c>
      <c r="D116" s="32"/>
      <c r="E116" s="30"/>
      <c r="F116" s="68">
        <v>443</v>
      </c>
      <c r="G116" s="56" t="s">
        <v>2138</v>
      </c>
      <c r="H116" s="21" t="s">
        <v>1493</v>
      </c>
      <c r="I116" s="59" t="s">
        <v>1432</v>
      </c>
      <c r="J116" s="105"/>
      <c r="K116" s="105" t="s">
        <v>383</v>
      </c>
      <c r="L116" s="105"/>
      <c r="M116" s="105"/>
      <c r="N116" s="105" t="s">
        <v>606</v>
      </c>
      <c r="O116" s="22"/>
      <c r="P116" s="22"/>
      <c r="Q116" s="33"/>
      <c r="R116" s="33"/>
      <c r="S116" s="33"/>
      <c r="T116" s="34" t="s">
        <v>603</v>
      </c>
      <c r="U116" s="33"/>
      <c r="V116" s="33"/>
      <c r="W116" s="33"/>
      <c r="X116" s="33">
        <v>103</v>
      </c>
      <c r="Y116" s="33">
        <v>115</v>
      </c>
    </row>
    <row r="117" spans="1:25" ht="87.45" x14ac:dyDescent="0.4">
      <c r="A117" s="32" t="s">
        <v>595</v>
      </c>
      <c r="B117" s="32" t="s">
        <v>422</v>
      </c>
      <c r="C117" s="32" t="s">
        <v>2866</v>
      </c>
      <c r="D117" s="32"/>
      <c r="E117" s="30"/>
      <c r="F117" s="68">
        <v>447</v>
      </c>
      <c r="G117" s="56" t="s">
        <v>2137</v>
      </c>
      <c r="H117" s="21" t="s">
        <v>1494</v>
      </c>
      <c r="I117" s="59" t="s">
        <v>1432</v>
      </c>
      <c r="J117" s="105"/>
      <c r="K117" s="105"/>
      <c r="L117" s="105"/>
      <c r="M117" s="105"/>
      <c r="N117" s="105"/>
      <c r="O117" s="22"/>
      <c r="P117" s="22"/>
      <c r="Q117" s="33"/>
      <c r="R117" s="33"/>
      <c r="S117" s="33"/>
      <c r="T117" s="34" t="s">
        <v>603</v>
      </c>
      <c r="U117" s="33"/>
      <c r="V117" s="33"/>
      <c r="W117" s="33"/>
      <c r="X117" s="33">
        <v>104</v>
      </c>
      <c r="Y117" s="33">
        <v>116</v>
      </c>
    </row>
    <row r="118" spans="1:25" ht="74.599999999999994" customHeight="1" x14ac:dyDescent="0.4">
      <c r="A118" s="32" t="s">
        <v>595</v>
      </c>
      <c r="B118" s="32" t="s">
        <v>422</v>
      </c>
      <c r="C118" s="32" t="s">
        <v>2866</v>
      </c>
      <c r="D118" s="32"/>
      <c r="E118" s="30"/>
      <c r="F118" s="68">
        <v>452</v>
      </c>
      <c r="G118" s="56" t="s">
        <v>607</v>
      </c>
      <c r="H118" s="21" t="s">
        <v>1495</v>
      </c>
      <c r="I118" s="59" t="s">
        <v>1431</v>
      </c>
      <c r="J118" s="105"/>
      <c r="K118" s="105" t="s">
        <v>383</v>
      </c>
      <c r="L118" s="105"/>
      <c r="M118" s="105"/>
      <c r="N118" s="105" t="s">
        <v>606</v>
      </c>
      <c r="O118" s="22"/>
      <c r="P118" s="22"/>
      <c r="Q118" s="33"/>
      <c r="R118" s="33"/>
      <c r="S118" s="33"/>
      <c r="T118" s="34" t="s">
        <v>603</v>
      </c>
      <c r="U118" s="33"/>
      <c r="V118" s="33"/>
      <c r="W118" s="33"/>
      <c r="X118" s="33">
        <v>105</v>
      </c>
      <c r="Y118" s="33">
        <v>117</v>
      </c>
    </row>
    <row r="119" spans="1:25" ht="145.75" x14ac:dyDescent="0.4">
      <c r="A119" s="70" t="s">
        <v>608</v>
      </c>
      <c r="B119" s="70" t="s">
        <v>534</v>
      </c>
      <c r="C119" s="106" t="s">
        <v>525</v>
      </c>
      <c r="D119" s="70"/>
      <c r="E119" s="71" t="s">
        <v>609</v>
      </c>
      <c r="F119" s="101">
        <v>238</v>
      </c>
      <c r="G119" s="73" t="s">
        <v>2205</v>
      </c>
      <c r="H119" s="74" t="s">
        <v>2206</v>
      </c>
      <c r="I119" s="76" t="s">
        <v>1424</v>
      </c>
      <c r="J119" s="76"/>
      <c r="K119" s="107" t="s">
        <v>383</v>
      </c>
      <c r="L119" s="107"/>
      <c r="M119" s="107"/>
      <c r="N119" s="107" t="s">
        <v>610</v>
      </c>
      <c r="O119" s="77"/>
      <c r="P119" s="74" t="s">
        <v>611</v>
      </c>
      <c r="Q119" s="306"/>
      <c r="R119" s="306"/>
      <c r="S119" s="306"/>
      <c r="T119" s="305" t="s">
        <v>612</v>
      </c>
      <c r="U119" s="306"/>
      <c r="V119" s="306"/>
      <c r="W119" s="306"/>
      <c r="X119" s="33">
        <v>106</v>
      </c>
      <c r="Y119" s="306">
        <v>118</v>
      </c>
    </row>
    <row r="120" spans="1:25" ht="174.9" x14ac:dyDescent="0.4">
      <c r="A120" s="70" t="s">
        <v>608</v>
      </c>
      <c r="B120" s="70" t="s">
        <v>534</v>
      </c>
      <c r="C120" s="106" t="s">
        <v>525</v>
      </c>
      <c r="D120" s="70"/>
      <c r="E120" s="71"/>
      <c r="F120" s="101">
        <v>239</v>
      </c>
      <c r="G120" s="73" t="s">
        <v>2136</v>
      </c>
      <c r="H120" s="74" t="s">
        <v>2204</v>
      </c>
      <c r="I120" s="76" t="s">
        <v>1424</v>
      </c>
      <c r="J120" s="76"/>
      <c r="K120" s="107"/>
      <c r="L120" s="107"/>
      <c r="M120" s="107"/>
      <c r="N120" s="107"/>
      <c r="O120" s="77"/>
      <c r="P120" s="74" t="s">
        <v>611</v>
      </c>
      <c r="Q120" s="306"/>
      <c r="R120" s="306"/>
      <c r="S120" s="306"/>
      <c r="T120" s="305" t="s">
        <v>613</v>
      </c>
      <c r="U120" s="306"/>
      <c r="V120" s="306"/>
      <c r="W120" s="306"/>
      <c r="X120" s="33">
        <v>107</v>
      </c>
      <c r="Y120" s="306">
        <v>119</v>
      </c>
    </row>
    <row r="121" spans="1:25" ht="58.3" x14ac:dyDescent="0.4">
      <c r="A121" s="70" t="s">
        <v>608</v>
      </c>
      <c r="B121" s="70" t="s">
        <v>534</v>
      </c>
      <c r="C121" s="106" t="s">
        <v>2871</v>
      </c>
      <c r="D121" s="70" t="s">
        <v>567</v>
      </c>
      <c r="E121" s="71"/>
      <c r="F121" s="100">
        <v>240</v>
      </c>
      <c r="G121" s="73" t="s">
        <v>614</v>
      </c>
      <c r="H121" s="74" t="s">
        <v>1496</v>
      </c>
      <c r="I121" s="70" t="s">
        <v>1423</v>
      </c>
      <c r="J121" s="76"/>
      <c r="K121" s="107"/>
      <c r="L121" s="107"/>
      <c r="M121" s="107"/>
      <c r="N121" s="107"/>
      <c r="O121" s="77"/>
      <c r="P121" s="74" t="s">
        <v>611</v>
      </c>
      <c r="Q121" s="305"/>
      <c r="R121" s="306"/>
      <c r="S121" s="306"/>
      <c r="T121" s="305" t="s">
        <v>615</v>
      </c>
      <c r="U121" s="306"/>
      <c r="V121" s="306"/>
      <c r="W121" s="306"/>
      <c r="X121" s="33">
        <v>108</v>
      </c>
      <c r="Y121" s="306">
        <v>120</v>
      </c>
    </row>
    <row r="122" spans="1:25" ht="78.900000000000006" customHeight="1" x14ac:dyDescent="0.4">
      <c r="A122" s="93" t="s">
        <v>616</v>
      </c>
      <c r="B122" s="32" t="s">
        <v>111</v>
      </c>
      <c r="C122" s="32" t="s">
        <v>2872</v>
      </c>
      <c r="D122" s="32"/>
      <c r="E122" s="94"/>
      <c r="F122" s="97" t="s">
        <v>617</v>
      </c>
      <c r="G122" s="96" t="s">
        <v>2564</v>
      </c>
      <c r="H122" s="98" t="s">
        <v>2565</v>
      </c>
      <c r="I122" s="21" t="s">
        <v>2566</v>
      </c>
      <c r="J122" s="32"/>
      <c r="K122" s="21"/>
      <c r="L122" s="21" t="s">
        <v>383</v>
      </c>
      <c r="M122" s="21"/>
      <c r="N122" s="21" t="s">
        <v>618</v>
      </c>
      <c r="O122" s="22"/>
      <c r="P122" s="21" t="s">
        <v>619</v>
      </c>
      <c r="Q122" s="34"/>
      <c r="R122" s="33"/>
      <c r="S122" s="33"/>
      <c r="T122" s="33"/>
      <c r="U122" s="33"/>
      <c r="V122" s="33"/>
      <c r="W122" s="33"/>
      <c r="X122" s="33">
        <v>109</v>
      </c>
      <c r="Y122" s="33">
        <v>121</v>
      </c>
    </row>
    <row r="123" spans="1:25" ht="73.3" customHeight="1" x14ac:dyDescent="0.4">
      <c r="A123" s="93"/>
      <c r="B123" s="32" t="s">
        <v>111</v>
      </c>
      <c r="C123" s="32" t="s">
        <v>2872</v>
      </c>
      <c r="D123" s="32"/>
      <c r="E123" s="94"/>
      <c r="F123" s="97"/>
      <c r="G123" s="96"/>
      <c r="H123" s="98"/>
      <c r="I123" s="59" t="s">
        <v>2561</v>
      </c>
      <c r="J123" s="59"/>
      <c r="K123" s="21"/>
      <c r="L123" s="21"/>
      <c r="M123" s="21"/>
      <c r="N123" s="21"/>
      <c r="O123" s="22"/>
      <c r="P123" s="21"/>
      <c r="Q123" s="34"/>
      <c r="R123" s="33"/>
      <c r="S123" s="33"/>
      <c r="T123" s="33"/>
      <c r="U123" s="33"/>
      <c r="V123" s="33"/>
      <c r="W123" s="33"/>
      <c r="X123" s="33">
        <v>110</v>
      </c>
      <c r="Y123" s="33">
        <v>122</v>
      </c>
    </row>
    <row r="124" spans="1:25" s="126" customFormat="1" ht="116.6" x14ac:dyDescent="0.4">
      <c r="A124" s="31" t="s">
        <v>616</v>
      </c>
      <c r="B124" s="32" t="s">
        <v>620</v>
      </c>
      <c r="C124" s="37" t="s">
        <v>2873</v>
      </c>
      <c r="D124" s="31"/>
      <c r="E124" s="30"/>
      <c r="F124" s="31">
        <v>624</v>
      </c>
      <c r="G124" s="56" t="s">
        <v>95</v>
      </c>
      <c r="H124" s="21" t="s">
        <v>1497</v>
      </c>
      <c r="I124" s="21" t="s">
        <v>1430</v>
      </c>
      <c r="J124" s="31"/>
      <c r="K124" s="21"/>
      <c r="L124" s="21"/>
      <c r="M124" s="21"/>
      <c r="N124" s="21"/>
      <c r="O124" s="22"/>
      <c r="P124" s="22"/>
      <c r="Q124" s="33"/>
      <c r="R124" s="33"/>
      <c r="S124" s="33"/>
      <c r="T124" s="33"/>
      <c r="U124" s="33"/>
      <c r="V124" s="33"/>
      <c r="W124" s="33"/>
      <c r="X124" s="33">
        <v>620</v>
      </c>
      <c r="Y124" s="33">
        <v>123</v>
      </c>
    </row>
    <row r="125" spans="1:25" s="126" customFormat="1" ht="58.3" x14ac:dyDescent="0.4">
      <c r="A125" s="31" t="s">
        <v>251</v>
      </c>
      <c r="B125" s="32" t="s">
        <v>111</v>
      </c>
      <c r="C125" s="31" t="s">
        <v>392</v>
      </c>
      <c r="D125" s="31"/>
      <c r="E125" s="30"/>
      <c r="F125" s="31">
        <v>609</v>
      </c>
      <c r="G125" s="56" t="s">
        <v>240</v>
      </c>
      <c r="H125" s="22"/>
      <c r="I125" s="21" t="s">
        <v>1418</v>
      </c>
      <c r="J125" s="31"/>
      <c r="K125" s="21"/>
      <c r="L125" s="21"/>
      <c r="M125" s="21"/>
      <c r="N125" s="21"/>
      <c r="O125" s="22"/>
      <c r="P125" s="22"/>
      <c r="Q125" s="33"/>
      <c r="R125" s="33"/>
      <c r="S125" s="33"/>
      <c r="T125" s="33"/>
      <c r="U125" s="33"/>
      <c r="V125" s="33"/>
      <c r="W125" s="33"/>
      <c r="X125" s="33">
        <v>605</v>
      </c>
      <c r="Y125" s="33">
        <v>124</v>
      </c>
    </row>
    <row r="126" spans="1:25" s="126" customFormat="1" ht="43.75" x14ac:dyDescent="0.4">
      <c r="A126" s="31" t="s">
        <v>251</v>
      </c>
      <c r="B126" s="32" t="s">
        <v>111</v>
      </c>
      <c r="C126" s="31" t="s">
        <v>392</v>
      </c>
      <c r="D126" s="31" t="s">
        <v>382</v>
      </c>
      <c r="E126" s="30"/>
      <c r="F126" s="31">
        <v>615</v>
      </c>
      <c r="G126" s="56" t="s">
        <v>621</v>
      </c>
      <c r="H126" s="21" t="s">
        <v>1498</v>
      </c>
      <c r="I126" s="21" t="s">
        <v>1418</v>
      </c>
      <c r="J126" s="31"/>
      <c r="K126" s="21"/>
      <c r="L126" s="21"/>
      <c r="M126" s="21"/>
      <c r="N126" s="21"/>
      <c r="O126" s="22"/>
      <c r="P126" s="22"/>
      <c r="Q126" s="33"/>
      <c r="R126" s="33"/>
      <c r="S126" s="33"/>
      <c r="T126" s="34" t="s">
        <v>622</v>
      </c>
      <c r="U126" s="33"/>
      <c r="V126" s="33"/>
      <c r="W126" s="33"/>
      <c r="X126" s="33">
        <v>611</v>
      </c>
      <c r="Y126" s="33">
        <v>125</v>
      </c>
    </row>
    <row r="127" spans="1:25" s="126" customFormat="1" ht="43.75" x14ac:dyDescent="0.4">
      <c r="A127" s="31" t="s">
        <v>251</v>
      </c>
      <c r="B127" s="32"/>
      <c r="C127" s="38" t="s">
        <v>525</v>
      </c>
      <c r="D127" s="31"/>
      <c r="E127" s="30"/>
      <c r="F127" s="31">
        <v>618</v>
      </c>
      <c r="G127" s="57" t="s">
        <v>249</v>
      </c>
      <c r="H127" s="22"/>
      <c r="I127" s="21" t="s">
        <v>1430</v>
      </c>
      <c r="J127" s="31"/>
      <c r="K127" s="21"/>
      <c r="L127" s="21"/>
      <c r="M127" s="21"/>
      <c r="N127" s="21"/>
      <c r="O127" s="22"/>
      <c r="P127" s="22"/>
      <c r="Q127" s="33"/>
      <c r="R127" s="33"/>
      <c r="S127" s="33"/>
      <c r="T127" s="33"/>
      <c r="U127" s="33"/>
      <c r="V127" s="33"/>
      <c r="W127" s="33"/>
      <c r="X127" s="33">
        <v>614</v>
      </c>
      <c r="Y127" s="33">
        <v>126</v>
      </c>
    </row>
    <row r="128" spans="1:25" s="126" customFormat="1" ht="43.75" x14ac:dyDescent="0.4">
      <c r="A128" s="31" t="s">
        <v>251</v>
      </c>
      <c r="B128" s="32"/>
      <c r="C128" s="38" t="s">
        <v>525</v>
      </c>
      <c r="D128" s="31"/>
      <c r="E128" s="30"/>
      <c r="F128" s="31">
        <v>619</v>
      </c>
      <c r="G128" s="57" t="s">
        <v>253</v>
      </c>
      <c r="H128" s="22"/>
      <c r="I128" s="21" t="s">
        <v>1430</v>
      </c>
      <c r="J128" s="31"/>
      <c r="K128" s="21"/>
      <c r="L128" s="21"/>
      <c r="M128" s="21"/>
      <c r="N128" s="21"/>
      <c r="O128" s="22"/>
      <c r="P128" s="22"/>
      <c r="Q128" s="33"/>
      <c r="R128" s="33"/>
      <c r="S128" s="33"/>
      <c r="T128" s="33"/>
      <c r="U128" s="33"/>
      <c r="V128" s="33"/>
      <c r="W128" s="33"/>
      <c r="X128" s="33">
        <v>615</v>
      </c>
      <c r="Y128" s="33">
        <v>127</v>
      </c>
    </row>
    <row r="129" spans="1:25" s="126" customFormat="1" ht="43.75" x14ac:dyDescent="0.4">
      <c r="A129" s="31" t="s">
        <v>251</v>
      </c>
      <c r="B129" s="32"/>
      <c r="C129" s="38" t="s">
        <v>525</v>
      </c>
      <c r="D129" s="31"/>
      <c r="E129" s="30"/>
      <c r="F129" s="31">
        <v>622</v>
      </c>
      <c r="G129" s="56" t="s">
        <v>255</v>
      </c>
      <c r="H129" s="22"/>
      <c r="I129" s="21" t="s">
        <v>1418</v>
      </c>
      <c r="J129" s="31"/>
      <c r="K129" s="21"/>
      <c r="L129" s="21"/>
      <c r="M129" s="21"/>
      <c r="N129" s="21"/>
      <c r="O129" s="22"/>
      <c r="P129" s="22"/>
      <c r="Q129" s="33"/>
      <c r="R129" s="33"/>
      <c r="S129" s="33"/>
      <c r="T129" s="33"/>
      <c r="U129" s="33"/>
      <c r="V129" s="33"/>
      <c r="W129" s="33"/>
      <c r="X129" s="33">
        <v>618</v>
      </c>
      <c r="Y129" s="33">
        <v>128</v>
      </c>
    </row>
    <row r="130" spans="1:25" ht="72.900000000000006" x14ac:dyDescent="0.4">
      <c r="A130" s="32" t="s">
        <v>623</v>
      </c>
      <c r="B130" s="32"/>
      <c r="C130" s="92" t="s">
        <v>434</v>
      </c>
      <c r="D130" s="32"/>
      <c r="E130" s="30"/>
      <c r="F130" s="31">
        <v>450</v>
      </c>
      <c r="G130" s="56" t="s">
        <v>2135</v>
      </c>
      <c r="H130" s="21" t="s">
        <v>1499</v>
      </c>
      <c r="I130" s="59" t="s">
        <v>2878</v>
      </c>
      <c r="J130" s="59"/>
      <c r="K130" s="21"/>
      <c r="L130" s="21" t="s">
        <v>383</v>
      </c>
      <c r="M130" s="21"/>
      <c r="N130" s="21"/>
      <c r="O130" s="22"/>
      <c r="P130" s="21"/>
      <c r="Q130" s="34"/>
      <c r="R130" s="33"/>
      <c r="S130" s="33"/>
      <c r="T130" s="34" t="s">
        <v>624</v>
      </c>
      <c r="U130" s="33"/>
      <c r="V130" s="33"/>
      <c r="W130" s="33"/>
      <c r="X130" s="33">
        <v>111</v>
      </c>
      <c r="Y130" s="33">
        <v>129</v>
      </c>
    </row>
    <row r="131" spans="1:25" ht="116.6" x14ac:dyDescent="0.4">
      <c r="A131" s="32" t="s">
        <v>623</v>
      </c>
      <c r="B131" s="32" t="s">
        <v>404</v>
      </c>
      <c r="C131" s="32" t="s">
        <v>389</v>
      </c>
      <c r="D131" s="32" t="s">
        <v>625</v>
      </c>
      <c r="E131" s="30"/>
      <c r="F131" s="31">
        <v>453</v>
      </c>
      <c r="G131" s="56" t="s">
        <v>2134</v>
      </c>
      <c r="H131" s="21" t="s">
        <v>1474</v>
      </c>
      <c r="I131" s="59" t="s">
        <v>1425</v>
      </c>
      <c r="J131" s="59"/>
      <c r="K131" s="21"/>
      <c r="L131" s="21" t="s">
        <v>383</v>
      </c>
      <c r="M131" s="21"/>
      <c r="N131" s="21" t="s">
        <v>626</v>
      </c>
      <c r="O131" s="22"/>
      <c r="P131" s="21"/>
      <c r="Q131" s="34"/>
      <c r="R131" s="33"/>
      <c r="S131" s="33"/>
      <c r="T131" s="34" t="s">
        <v>627</v>
      </c>
      <c r="U131" s="33"/>
      <c r="V131" s="33"/>
      <c r="W131" s="33"/>
      <c r="X131" s="33">
        <v>112</v>
      </c>
      <c r="Y131" s="33">
        <v>130</v>
      </c>
    </row>
    <row r="132" spans="1:25" ht="43.75" x14ac:dyDescent="0.4">
      <c r="A132" s="32" t="s">
        <v>628</v>
      </c>
      <c r="B132" s="32" t="s">
        <v>629</v>
      </c>
      <c r="C132" s="32" t="s">
        <v>2735</v>
      </c>
      <c r="D132" s="32" t="s">
        <v>513</v>
      </c>
      <c r="E132" s="30"/>
      <c r="F132" s="31">
        <v>27</v>
      </c>
      <c r="G132" s="56" t="s">
        <v>2679</v>
      </c>
      <c r="H132" s="21" t="s">
        <v>2610</v>
      </c>
      <c r="I132" s="59" t="s">
        <v>2680</v>
      </c>
      <c r="J132" s="59"/>
      <c r="K132" s="21"/>
      <c r="L132" s="21" t="s">
        <v>383</v>
      </c>
      <c r="M132" s="21"/>
      <c r="N132" s="21" t="s">
        <v>630</v>
      </c>
      <c r="O132" s="22"/>
      <c r="P132" s="22"/>
      <c r="Q132" s="33"/>
      <c r="R132" s="33"/>
      <c r="S132" s="33"/>
      <c r="T132" s="33"/>
      <c r="U132" s="33"/>
      <c r="V132" s="33"/>
      <c r="W132" s="33"/>
      <c r="X132" s="33">
        <v>113</v>
      </c>
      <c r="Y132" s="33">
        <v>131</v>
      </c>
    </row>
    <row r="133" spans="1:25" ht="72.900000000000006" x14ac:dyDescent="0.4">
      <c r="A133" s="32" t="s">
        <v>628</v>
      </c>
      <c r="B133" s="32" t="s">
        <v>631</v>
      </c>
      <c r="C133" s="37" t="s">
        <v>2847</v>
      </c>
      <c r="D133" s="32" t="s">
        <v>513</v>
      </c>
      <c r="E133" s="30"/>
      <c r="F133" s="31">
        <v>442</v>
      </c>
      <c r="G133" s="56" t="s">
        <v>2133</v>
      </c>
      <c r="H133" s="21" t="s">
        <v>1493</v>
      </c>
      <c r="I133" s="59" t="s">
        <v>1432</v>
      </c>
      <c r="J133" s="59"/>
      <c r="K133" s="21"/>
      <c r="L133" s="21"/>
      <c r="M133" s="21"/>
      <c r="N133" s="21"/>
      <c r="O133" s="22"/>
      <c r="P133" s="22"/>
      <c r="Q133" s="33"/>
      <c r="R133" s="33"/>
      <c r="S133" s="33"/>
      <c r="T133" s="33"/>
      <c r="U133" s="33"/>
      <c r="V133" s="33"/>
      <c r="W133" s="33"/>
      <c r="X133" s="33">
        <v>114</v>
      </c>
      <c r="Y133" s="33">
        <v>132</v>
      </c>
    </row>
    <row r="134" spans="1:25" ht="72.900000000000006" x14ac:dyDescent="0.4">
      <c r="A134" s="32" t="s">
        <v>628</v>
      </c>
      <c r="B134" s="32" t="s">
        <v>631</v>
      </c>
      <c r="C134" s="37" t="s">
        <v>2847</v>
      </c>
      <c r="D134" s="32" t="s">
        <v>513</v>
      </c>
      <c r="E134" s="30"/>
      <c r="F134" s="31">
        <v>446</v>
      </c>
      <c r="G134" s="56" t="s">
        <v>2132</v>
      </c>
      <c r="H134" s="21" t="s">
        <v>1494</v>
      </c>
      <c r="I134" s="59" t="s">
        <v>1432</v>
      </c>
      <c r="J134" s="59"/>
      <c r="K134" s="21"/>
      <c r="L134" s="21"/>
      <c r="M134" s="21"/>
      <c r="N134" s="21"/>
      <c r="O134" s="22"/>
      <c r="P134" s="22"/>
      <c r="Q134" s="33"/>
      <c r="R134" s="33"/>
      <c r="S134" s="33"/>
      <c r="T134" s="33"/>
      <c r="U134" s="33"/>
      <c r="V134" s="33"/>
      <c r="W134" s="33"/>
      <c r="X134" s="33">
        <v>115</v>
      </c>
      <c r="Y134" s="33">
        <v>133</v>
      </c>
    </row>
    <row r="135" spans="1:25" ht="72.900000000000006" x14ac:dyDescent="0.4">
      <c r="A135" s="32" t="s">
        <v>628</v>
      </c>
      <c r="B135" s="32" t="s">
        <v>631</v>
      </c>
      <c r="C135" s="37" t="s">
        <v>2847</v>
      </c>
      <c r="D135" s="32"/>
      <c r="E135" s="30"/>
      <c r="F135" s="68">
        <v>230</v>
      </c>
      <c r="G135" s="56" t="s">
        <v>2200</v>
      </c>
      <c r="H135" s="21" t="s">
        <v>1579</v>
      </c>
      <c r="I135" s="59" t="s">
        <v>1424</v>
      </c>
      <c r="J135" s="59"/>
      <c r="K135" s="105"/>
      <c r="L135" s="105"/>
      <c r="M135" s="105"/>
      <c r="N135" s="105"/>
      <c r="O135" s="22"/>
      <c r="P135" s="21"/>
      <c r="Q135" s="34"/>
      <c r="R135" s="33"/>
      <c r="S135" s="33"/>
      <c r="T135" s="33"/>
      <c r="U135" s="33"/>
      <c r="V135" s="33"/>
      <c r="W135" s="33"/>
      <c r="X135" s="33">
        <v>116</v>
      </c>
      <c r="Y135" s="33">
        <v>134</v>
      </c>
    </row>
    <row r="136" spans="1:25" ht="48.45" customHeight="1" x14ac:dyDescent="0.4">
      <c r="A136" s="32" t="s">
        <v>632</v>
      </c>
      <c r="B136" s="32"/>
      <c r="C136" s="32"/>
      <c r="D136" s="32"/>
      <c r="E136" s="30"/>
      <c r="F136" s="68">
        <v>247</v>
      </c>
      <c r="G136" s="56" t="s">
        <v>2131</v>
      </c>
      <c r="H136" s="21" t="s">
        <v>2210</v>
      </c>
      <c r="I136" s="59" t="s">
        <v>1424</v>
      </c>
      <c r="J136" s="82"/>
      <c r="K136" s="104"/>
      <c r="L136" s="104"/>
      <c r="M136" s="104"/>
      <c r="N136" s="104"/>
      <c r="O136" s="22"/>
      <c r="P136" s="22"/>
      <c r="Q136" s="33"/>
      <c r="R136" s="33"/>
      <c r="S136" s="33"/>
      <c r="T136" s="34"/>
      <c r="U136" s="33" t="s">
        <v>633</v>
      </c>
      <c r="V136" s="33"/>
      <c r="W136" s="33"/>
      <c r="X136" s="33">
        <v>179</v>
      </c>
      <c r="Y136" s="33"/>
    </row>
    <row r="137" spans="1:25" ht="43.75" x14ac:dyDescent="0.4">
      <c r="A137" s="32" t="s">
        <v>632</v>
      </c>
      <c r="B137" s="32"/>
      <c r="C137" s="32"/>
      <c r="D137" s="32"/>
      <c r="E137" s="30"/>
      <c r="F137" s="68">
        <v>248</v>
      </c>
      <c r="G137" s="56" t="s">
        <v>634</v>
      </c>
      <c r="H137" s="21"/>
      <c r="I137" s="32" t="s">
        <v>1423</v>
      </c>
      <c r="J137" s="82"/>
      <c r="K137" s="104"/>
      <c r="L137" s="104"/>
      <c r="M137" s="104"/>
      <c r="N137" s="104"/>
      <c r="O137" s="22"/>
      <c r="P137" s="22"/>
      <c r="Q137" s="33"/>
      <c r="R137" s="33"/>
      <c r="S137" s="33"/>
      <c r="T137" s="34"/>
      <c r="U137" s="33" t="s">
        <v>633</v>
      </c>
      <c r="V137" s="33"/>
      <c r="W137" s="33"/>
      <c r="X137" s="33">
        <v>180</v>
      </c>
      <c r="Y137" s="33"/>
    </row>
    <row r="138" spans="1:25" ht="72.900000000000006" x14ac:dyDescent="0.4">
      <c r="A138" s="32" t="s">
        <v>632</v>
      </c>
      <c r="B138" s="32"/>
      <c r="C138" s="32"/>
      <c r="D138" s="32"/>
      <c r="E138" s="30"/>
      <c r="F138" s="68">
        <v>339</v>
      </c>
      <c r="G138" s="56" t="s">
        <v>2130</v>
      </c>
      <c r="H138" s="21" t="s">
        <v>1500</v>
      </c>
      <c r="I138" s="82" t="s">
        <v>1434</v>
      </c>
      <c r="J138" s="82"/>
      <c r="K138" s="104"/>
      <c r="L138" s="104"/>
      <c r="M138" s="104"/>
      <c r="N138" s="104"/>
      <c r="O138" s="22"/>
      <c r="P138" s="22"/>
      <c r="Q138" s="33"/>
      <c r="R138" s="33"/>
      <c r="S138" s="33"/>
      <c r="T138" s="34"/>
      <c r="U138" s="33" t="s">
        <v>633</v>
      </c>
      <c r="V138" s="33"/>
      <c r="W138" s="33"/>
      <c r="X138" s="33">
        <v>181</v>
      </c>
      <c r="Y138" s="33"/>
    </row>
    <row r="139" spans="1:25" ht="87.45" x14ac:dyDescent="0.4">
      <c r="A139" s="32" t="s">
        <v>632</v>
      </c>
      <c r="B139" s="32"/>
      <c r="C139" s="32"/>
      <c r="D139" s="32"/>
      <c r="E139" s="30"/>
      <c r="F139" s="68">
        <v>354</v>
      </c>
      <c r="G139" s="56" t="s">
        <v>2128</v>
      </c>
      <c r="H139" s="21" t="s">
        <v>1519</v>
      </c>
      <c r="I139" s="82" t="s">
        <v>2876</v>
      </c>
      <c r="J139" s="82"/>
      <c r="K139" s="104"/>
      <c r="L139" s="104"/>
      <c r="M139" s="104"/>
      <c r="N139" s="104"/>
      <c r="O139" s="22"/>
      <c r="P139" s="22"/>
      <c r="Q139" s="33"/>
      <c r="R139" s="33"/>
      <c r="S139" s="33"/>
      <c r="T139" s="34"/>
      <c r="U139" s="33" t="s">
        <v>633</v>
      </c>
      <c r="V139" s="33"/>
      <c r="W139" s="33"/>
      <c r="X139" s="33">
        <v>182</v>
      </c>
      <c r="Y139" s="33"/>
    </row>
    <row r="140" spans="1:25" ht="87.45" x14ac:dyDescent="0.4">
      <c r="A140" s="32" t="s">
        <v>632</v>
      </c>
      <c r="B140" s="32"/>
      <c r="C140" s="32"/>
      <c r="D140" s="32"/>
      <c r="E140" s="30"/>
      <c r="F140" s="68">
        <v>358</v>
      </c>
      <c r="G140" s="56" t="s">
        <v>2127</v>
      </c>
      <c r="H140" s="21" t="s">
        <v>1508</v>
      </c>
      <c r="I140" s="82" t="s">
        <v>2876</v>
      </c>
      <c r="J140" s="82"/>
      <c r="K140" s="104"/>
      <c r="L140" s="104"/>
      <c r="M140" s="104"/>
      <c r="N140" s="104"/>
      <c r="O140" s="22"/>
      <c r="P140" s="22"/>
      <c r="Q140" s="33"/>
      <c r="R140" s="33"/>
      <c r="S140" s="33"/>
      <c r="T140" s="34"/>
      <c r="U140" s="33" t="s">
        <v>633</v>
      </c>
      <c r="V140" s="33"/>
      <c r="W140" s="33"/>
      <c r="X140" s="33">
        <v>183</v>
      </c>
      <c r="Y140" s="33"/>
    </row>
    <row r="141" spans="1:25" ht="87.45" x14ac:dyDescent="0.4">
      <c r="A141" s="32" t="s">
        <v>632</v>
      </c>
      <c r="B141" s="32"/>
      <c r="C141" s="32"/>
      <c r="D141" s="32"/>
      <c r="E141" s="30"/>
      <c r="F141" s="68">
        <v>359</v>
      </c>
      <c r="G141" s="56" t="s">
        <v>2126</v>
      </c>
      <c r="H141" s="21" t="s">
        <v>1516</v>
      </c>
      <c r="I141" s="82" t="s">
        <v>2876</v>
      </c>
      <c r="J141" s="82"/>
      <c r="K141" s="104"/>
      <c r="L141" s="104"/>
      <c r="M141" s="104"/>
      <c r="N141" s="104"/>
      <c r="O141" s="22"/>
      <c r="P141" s="22"/>
      <c r="Q141" s="33"/>
      <c r="R141" s="33"/>
      <c r="S141" s="33"/>
      <c r="T141" s="34"/>
      <c r="U141" s="33" t="s">
        <v>633</v>
      </c>
      <c r="V141" s="33"/>
      <c r="W141" s="33"/>
      <c r="X141" s="33">
        <v>184</v>
      </c>
      <c r="Y141" s="33"/>
    </row>
    <row r="142" spans="1:25" ht="102" x14ac:dyDescent="0.4">
      <c r="A142" s="32" t="s">
        <v>632</v>
      </c>
      <c r="B142" s="32"/>
      <c r="C142" s="32"/>
      <c r="D142" s="32"/>
      <c r="E142" s="30"/>
      <c r="F142" s="68">
        <v>413</v>
      </c>
      <c r="G142" s="56" t="s">
        <v>2125</v>
      </c>
      <c r="H142" s="21" t="s">
        <v>1529</v>
      </c>
      <c r="I142" s="82" t="s">
        <v>1435</v>
      </c>
      <c r="J142" s="104" t="s">
        <v>1366</v>
      </c>
      <c r="K142" s="104"/>
      <c r="L142" s="104"/>
      <c r="M142" s="104"/>
      <c r="N142" s="104"/>
      <c r="O142" s="22"/>
      <c r="P142" s="22"/>
      <c r="Q142" s="33"/>
      <c r="R142" s="33"/>
      <c r="S142" s="33"/>
      <c r="T142" s="34"/>
      <c r="U142" s="33" t="s">
        <v>633</v>
      </c>
      <c r="V142" s="33"/>
      <c r="W142" s="33"/>
      <c r="X142" s="33">
        <v>185</v>
      </c>
      <c r="Y142" s="33"/>
    </row>
    <row r="143" spans="1:25" ht="87.45" x14ac:dyDescent="0.4">
      <c r="A143" s="32" t="s">
        <v>632</v>
      </c>
      <c r="B143" s="32"/>
      <c r="C143" s="32"/>
      <c r="D143" s="32"/>
      <c r="E143" s="30"/>
      <c r="F143" s="31">
        <v>294</v>
      </c>
      <c r="G143" s="56" t="s">
        <v>2124</v>
      </c>
      <c r="H143" s="21" t="s">
        <v>1530</v>
      </c>
      <c r="I143" s="82" t="s">
        <v>1435</v>
      </c>
      <c r="J143" s="82"/>
      <c r="K143" s="21"/>
      <c r="L143" s="21"/>
      <c r="M143" s="21"/>
      <c r="N143" s="21"/>
      <c r="O143" s="22"/>
      <c r="P143" s="21"/>
      <c r="Q143" s="34"/>
      <c r="R143" s="33"/>
      <c r="S143" s="33"/>
      <c r="T143" s="33"/>
      <c r="U143" s="33" t="s">
        <v>633</v>
      </c>
      <c r="V143" s="33"/>
      <c r="W143" s="33"/>
      <c r="X143" s="33">
        <v>186</v>
      </c>
      <c r="Y143" s="33"/>
    </row>
    <row r="144" spans="1:25" ht="43.75" x14ac:dyDescent="0.4">
      <c r="A144" s="32" t="s">
        <v>632</v>
      </c>
      <c r="B144" s="32"/>
      <c r="C144" s="32"/>
      <c r="D144" s="32"/>
      <c r="E144" s="30"/>
      <c r="F144" s="31">
        <v>524</v>
      </c>
      <c r="G144" s="56" t="s">
        <v>2123</v>
      </c>
      <c r="H144" s="21" t="s">
        <v>2388</v>
      </c>
      <c r="I144" s="59" t="s">
        <v>2390</v>
      </c>
      <c r="J144" s="31"/>
      <c r="K144" s="21"/>
      <c r="L144" s="21"/>
      <c r="M144" s="21"/>
      <c r="N144" s="21"/>
      <c r="O144" s="22"/>
      <c r="P144" s="22"/>
      <c r="Q144" s="33"/>
      <c r="R144" s="33"/>
      <c r="S144" s="33"/>
      <c r="T144" s="33"/>
      <c r="U144" s="33" t="s">
        <v>633</v>
      </c>
      <c r="V144" s="33"/>
      <c r="W144" s="33"/>
      <c r="X144" s="33">
        <v>187</v>
      </c>
      <c r="Y144" s="33"/>
    </row>
    <row r="145" spans="1:25" ht="58.3" x14ac:dyDescent="0.4">
      <c r="A145" s="32" t="s">
        <v>632</v>
      </c>
      <c r="B145" s="32"/>
      <c r="C145" s="32"/>
      <c r="D145" s="32"/>
      <c r="E145" s="30"/>
      <c r="F145" s="31">
        <v>534</v>
      </c>
      <c r="G145" s="56" t="s">
        <v>2122</v>
      </c>
      <c r="H145" s="21" t="s">
        <v>2389</v>
      </c>
      <c r="I145" s="59" t="s">
        <v>2390</v>
      </c>
      <c r="J145" s="31"/>
      <c r="K145" s="21"/>
      <c r="L145" s="21"/>
      <c r="M145" s="21"/>
      <c r="N145" s="21"/>
      <c r="O145" s="22"/>
      <c r="P145" s="22"/>
      <c r="Q145" s="33"/>
      <c r="R145" s="33"/>
      <c r="S145" s="33"/>
      <c r="T145" s="33"/>
      <c r="U145" s="33" t="s">
        <v>633</v>
      </c>
      <c r="V145" s="33"/>
      <c r="W145" s="33"/>
      <c r="X145" s="33">
        <v>188</v>
      </c>
      <c r="Y145" s="33"/>
    </row>
    <row r="146" spans="1:25" ht="58.3" x14ac:dyDescent="0.4">
      <c r="A146" s="32" t="s">
        <v>632</v>
      </c>
      <c r="B146" s="32"/>
      <c r="C146" s="32"/>
      <c r="D146" s="32"/>
      <c r="E146" s="30"/>
      <c r="F146" s="31">
        <v>535</v>
      </c>
      <c r="G146" s="56" t="s">
        <v>2121</v>
      </c>
      <c r="H146" s="21" t="s">
        <v>2389</v>
      </c>
      <c r="I146" s="59" t="s">
        <v>2390</v>
      </c>
      <c r="J146" s="31"/>
      <c r="K146" s="21"/>
      <c r="L146" s="21"/>
      <c r="M146" s="21"/>
      <c r="N146" s="21"/>
      <c r="O146" s="22"/>
      <c r="P146" s="22"/>
      <c r="Q146" s="33"/>
      <c r="R146" s="33"/>
      <c r="S146" s="33"/>
      <c r="T146" s="33"/>
      <c r="U146" s="33" t="s">
        <v>633</v>
      </c>
      <c r="V146" s="33"/>
      <c r="W146" s="33"/>
      <c r="X146" s="33">
        <v>189</v>
      </c>
      <c r="Y146" s="33"/>
    </row>
    <row r="147" spans="1:25" ht="43.75" x14ac:dyDescent="0.4">
      <c r="A147" s="32" t="s">
        <v>632</v>
      </c>
      <c r="B147" s="32"/>
      <c r="C147" s="32"/>
      <c r="D147" s="32"/>
      <c r="E147" s="30"/>
      <c r="F147" s="31">
        <v>545</v>
      </c>
      <c r="G147" s="56" t="s">
        <v>2120</v>
      </c>
      <c r="H147" s="21" t="s">
        <v>2391</v>
      </c>
      <c r="I147" s="59" t="s">
        <v>2390</v>
      </c>
      <c r="J147" s="31"/>
      <c r="K147" s="21"/>
      <c r="L147" s="21"/>
      <c r="M147" s="21"/>
      <c r="N147" s="21"/>
      <c r="O147" s="22"/>
      <c r="P147" s="22"/>
      <c r="Q147" s="33"/>
      <c r="R147" s="33"/>
      <c r="S147" s="33"/>
      <c r="T147" s="33"/>
      <c r="U147" s="33" t="s">
        <v>633</v>
      </c>
      <c r="V147" s="33"/>
      <c r="W147" s="33"/>
      <c r="X147" s="33">
        <v>190</v>
      </c>
      <c r="Y147" s="33"/>
    </row>
    <row r="148" spans="1:25" ht="43.75" x14ac:dyDescent="0.4">
      <c r="A148" s="32" t="s">
        <v>632</v>
      </c>
      <c r="B148" s="32"/>
      <c r="C148" s="32"/>
      <c r="D148" s="32"/>
      <c r="E148" s="30"/>
      <c r="F148" s="31">
        <v>548</v>
      </c>
      <c r="G148" s="56" t="s">
        <v>2119</v>
      </c>
      <c r="H148" s="21" t="s">
        <v>2392</v>
      </c>
      <c r="I148" s="59" t="s">
        <v>2390</v>
      </c>
      <c r="J148" s="31"/>
      <c r="K148" s="21"/>
      <c r="L148" s="21"/>
      <c r="M148" s="21"/>
      <c r="N148" s="21"/>
      <c r="O148" s="22"/>
      <c r="P148" s="22"/>
      <c r="Q148" s="33"/>
      <c r="R148" s="33"/>
      <c r="S148" s="33"/>
      <c r="T148" s="33"/>
      <c r="U148" s="33" t="s">
        <v>633</v>
      </c>
      <c r="V148" s="33"/>
      <c r="W148" s="33"/>
      <c r="X148" s="33">
        <v>191</v>
      </c>
      <c r="Y148" s="33"/>
    </row>
    <row r="149" spans="1:25" ht="43.75" x14ac:dyDescent="0.4">
      <c r="A149" s="32" t="s">
        <v>632</v>
      </c>
      <c r="B149" s="32"/>
      <c r="C149" s="32"/>
      <c r="D149" s="32"/>
      <c r="E149" s="30"/>
      <c r="F149" s="31">
        <v>549</v>
      </c>
      <c r="G149" s="56" t="s">
        <v>2118</v>
      </c>
      <c r="H149" s="21" t="s">
        <v>2392</v>
      </c>
      <c r="I149" s="59" t="s">
        <v>2390</v>
      </c>
      <c r="J149" s="31"/>
      <c r="K149" s="21"/>
      <c r="L149" s="21"/>
      <c r="M149" s="21"/>
      <c r="N149" s="21"/>
      <c r="O149" s="22"/>
      <c r="P149" s="22"/>
      <c r="Q149" s="33"/>
      <c r="R149" s="33"/>
      <c r="S149" s="33"/>
      <c r="T149" s="33"/>
      <c r="U149" s="33" t="s">
        <v>633</v>
      </c>
      <c r="V149" s="33"/>
      <c r="W149" s="33"/>
      <c r="X149" s="33">
        <v>192</v>
      </c>
      <c r="Y149" s="33"/>
    </row>
    <row r="150" spans="1:25" ht="43.75" x14ac:dyDescent="0.4">
      <c r="A150" s="32" t="s">
        <v>632</v>
      </c>
      <c r="B150" s="32"/>
      <c r="C150" s="32"/>
      <c r="D150" s="32"/>
      <c r="E150" s="30"/>
      <c r="F150" s="31">
        <v>550</v>
      </c>
      <c r="G150" s="56" t="s">
        <v>2117</v>
      </c>
      <c r="H150" s="21" t="s">
        <v>2392</v>
      </c>
      <c r="I150" s="59" t="s">
        <v>2390</v>
      </c>
      <c r="J150" s="31"/>
      <c r="K150" s="21"/>
      <c r="L150" s="21"/>
      <c r="M150" s="21"/>
      <c r="N150" s="21"/>
      <c r="O150" s="22"/>
      <c r="P150" s="22"/>
      <c r="Q150" s="33"/>
      <c r="R150" s="33"/>
      <c r="S150" s="33"/>
      <c r="T150" s="33"/>
      <c r="U150" s="33" t="s">
        <v>633</v>
      </c>
      <c r="V150" s="33"/>
      <c r="W150" s="33"/>
      <c r="X150" s="33">
        <v>193</v>
      </c>
      <c r="Y150" s="33"/>
    </row>
    <row r="151" spans="1:25" ht="43.75" x14ac:dyDescent="0.4">
      <c r="A151" s="32" t="s">
        <v>632</v>
      </c>
      <c r="B151" s="32"/>
      <c r="C151" s="32"/>
      <c r="D151" s="32"/>
      <c r="E151" s="30"/>
      <c r="F151" s="31">
        <v>553</v>
      </c>
      <c r="G151" s="56" t="s">
        <v>2116</v>
      </c>
      <c r="H151" s="21" t="s">
        <v>2392</v>
      </c>
      <c r="I151" s="59" t="s">
        <v>2390</v>
      </c>
      <c r="J151" s="31"/>
      <c r="K151" s="21"/>
      <c r="L151" s="21"/>
      <c r="M151" s="21"/>
      <c r="N151" s="21"/>
      <c r="O151" s="22"/>
      <c r="P151" s="22"/>
      <c r="Q151" s="33"/>
      <c r="R151" s="33"/>
      <c r="S151" s="33"/>
      <c r="T151" s="33"/>
      <c r="U151" s="33" t="s">
        <v>633</v>
      </c>
      <c r="V151" s="33"/>
      <c r="W151" s="33"/>
      <c r="X151" s="33">
        <v>194</v>
      </c>
      <c r="Y151" s="33"/>
    </row>
    <row r="152" spans="1:25" ht="43.75" x14ac:dyDescent="0.4">
      <c r="A152" s="32" t="s">
        <v>632</v>
      </c>
      <c r="B152" s="32"/>
      <c r="C152" s="32"/>
      <c r="D152" s="32"/>
      <c r="E152" s="30"/>
      <c r="F152" s="31">
        <v>554</v>
      </c>
      <c r="G152" s="56" t="s">
        <v>2115</v>
      </c>
      <c r="H152" s="21" t="s">
        <v>2392</v>
      </c>
      <c r="I152" s="59" t="s">
        <v>2390</v>
      </c>
      <c r="J152" s="31"/>
      <c r="K152" s="21"/>
      <c r="L152" s="21"/>
      <c r="M152" s="21"/>
      <c r="N152" s="21"/>
      <c r="O152" s="22"/>
      <c r="P152" s="22"/>
      <c r="Q152" s="33"/>
      <c r="R152" s="33"/>
      <c r="S152" s="33"/>
      <c r="T152" s="33"/>
      <c r="U152" s="33" t="s">
        <v>633</v>
      </c>
      <c r="V152" s="33"/>
      <c r="W152" s="33"/>
      <c r="X152" s="33">
        <v>195</v>
      </c>
      <c r="Y152" s="33"/>
    </row>
    <row r="153" spans="1:25" ht="43.75" x14ac:dyDescent="0.4">
      <c r="A153" s="32" t="s">
        <v>632</v>
      </c>
      <c r="B153" s="32"/>
      <c r="C153" s="32"/>
      <c r="D153" s="32"/>
      <c r="E153" s="30"/>
      <c r="F153" s="31">
        <v>557</v>
      </c>
      <c r="G153" s="56" t="s">
        <v>2114</v>
      </c>
      <c r="H153" s="21" t="s">
        <v>2393</v>
      </c>
      <c r="I153" s="59" t="s">
        <v>2390</v>
      </c>
      <c r="J153" s="31"/>
      <c r="K153" s="21"/>
      <c r="L153" s="21"/>
      <c r="M153" s="21"/>
      <c r="N153" s="21"/>
      <c r="O153" s="22"/>
      <c r="P153" s="22"/>
      <c r="Q153" s="33"/>
      <c r="R153" s="33"/>
      <c r="S153" s="33"/>
      <c r="T153" s="33"/>
      <c r="U153" s="33" t="s">
        <v>633</v>
      </c>
      <c r="V153" s="33"/>
      <c r="W153" s="33"/>
      <c r="X153" s="33">
        <v>196</v>
      </c>
      <c r="Y153" s="33"/>
    </row>
    <row r="154" spans="1:25" ht="131.15" x14ac:dyDescent="0.4">
      <c r="A154" s="32" t="s">
        <v>632</v>
      </c>
      <c r="B154" s="32"/>
      <c r="C154" s="32"/>
      <c r="D154" s="32"/>
      <c r="E154" s="30"/>
      <c r="F154" s="31">
        <v>558</v>
      </c>
      <c r="G154" s="56" t="s">
        <v>2113</v>
      </c>
      <c r="H154" s="21" t="s">
        <v>2394</v>
      </c>
      <c r="I154" s="59" t="s">
        <v>2390</v>
      </c>
      <c r="J154" s="31"/>
      <c r="K154" s="21"/>
      <c r="L154" s="21"/>
      <c r="M154" s="21"/>
      <c r="N154" s="21"/>
      <c r="O154" s="22"/>
      <c r="P154" s="22"/>
      <c r="Q154" s="33"/>
      <c r="R154" s="33"/>
      <c r="S154" s="33"/>
      <c r="T154" s="33"/>
      <c r="U154" s="33" t="s">
        <v>633</v>
      </c>
      <c r="V154" s="33"/>
      <c r="W154" s="33"/>
      <c r="X154" s="33">
        <v>197</v>
      </c>
      <c r="Y154" s="33"/>
    </row>
    <row r="155" spans="1:25" ht="87.45" x14ac:dyDescent="0.4">
      <c r="A155" s="32" t="s">
        <v>635</v>
      </c>
      <c r="B155" s="32"/>
      <c r="C155" s="32"/>
      <c r="D155" s="32"/>
      <c r="E155" s="30"/>
      <c r="F155" s="31">
        <v>419</v>
      </c>
      <c r="G155" s="56" t="s">
        <v>2112</v>
      </c>
      <c r="H155" s="21" t="s">
        <v>1532</v>
      </c>
      <c r="I155" s="82" t="s">
        <v>1435</v>
      </c>
      <c r="J155" s="82"/>
      <c r="K155" s="21"/>
      <c r="L155" s="21"/>
      <c r="M155" s="21"/>
      <c r="N155" s="21"/>
      <c r="O155" s="22"/>
      <c r="P155" s="21"/>
      <c r="Q155" s="34"/>
      <c r="R155" s="33"/>
      <c r="S155" s="33"/>
      <c r="T155" s="33"/>
      <c r="U155" s="33" t="s">
        <v>633</v>
      </c>
      <c r="V155" s="33"/>
      <c r="W155" s="33"/>
      <c r="X155" s="33">
        <v>198</v>
      </c>
      <c r="Y155" s="33"/>
    </row>
    <row r="156" spans="1:25" ht="87.45" x14ac:dyDescent="0.4">
      <c r="A156" s="32" t="s">
        <v>635</v>
      </c>
      <c r="B156" s="32"/>
      <c r="C156" s="32"/>
      <c r="D156" s="32"/>
      <c r="E156" s="30"/>
      <c r="F156" s="31">
        <v>430</v>
      </c>
      <c r="G156" s="56" t="s">
        <v>2111</v>
      </c>
      <c r="H156" s="21" t="s">
        <v>1502</v>
      </c>
      <c r="I156" s="82" t="s">
        <v>1435</v>
      </c>
      <c r="J156" s="82"/>
      <c r="K156" s="21"/>
      <c r="L156" s="21"/>
      <c r="M156" s="21"/>
      <c r="N156" s="21"/>
      <c r="O156" s="22"/>
      <c r="P156" s="21"/>
      <c r="Q156" s="34"/>
      <c r="R156" s="33"/>
      <c r="S156" s="33"/>
      <c r="T156" s="33"/>
      <c r="U156" s="33" t="s">
        <v>633</v>
      </c>
      <c r="V156" s="33"/>
      <c r="W156" s="33"/>
      <c r="X156" s="33">
        <v>199</v>
      </c>
      <c r="Y156" s="33"/>
    </row>
    <row r="157" spans="1:25" ht="43.75" x14ac:dyDescent="0.4">
      <c r="A157" s="32" t="s">
        <v>636</v>
      </c>
      <c r="B157" s="32"/>
      <c r="C157" s="32"/>
      <c r="D157" s="32"/>
      <c r="E157" s="30"/>
      <c r="F157" s="31">
        <v>49</v>
      </c>
      <c r="G157" s="56" t="s">
        <v>2110</v>
      </c>
      <c r="H157" s="21" t="s">
        <v>1503</v>
      </c>
      <c r="I157" s="82" t="s">
        <v>1436</v>
      </c>
      <c r="J157" s="82"/>
      <c r="K157" s="21"/>
      <c r="L157" s="21"/>
      <c r="M157" s="21" t="s">
        <v>637</v>
      </c>
      <c r="N157" s="21" t="s">
        <v>638</v>
      </c>
      <c r="O157" s="22"/>
      <c r="P157" s="21" t="s">
        <v>639</v>
      </c>
      <c r="Q157" s="34"/>
      <c r="R157" s="33"/>
      <c r="S157" s="33"/>
      <c r="T157" s="33"/>
      <c r="U157" s="33" t="s">
        <v>633</v>
      </c>
      <c r="V157" s="33"/>
      <c r="W157" s="33"/>
      <c r="X157" s="33">
        <v>200</v>
      </c>
      <c r="Y157" s="33"/>
    </row>
    <row r="158" spans="1:25" ht="72.900000000000006" x14ac:dyDescent="0.4">
      <c r="A158" s="32" t="s">
        <v>636</v>
      </c>
      <c r="B158" s="32"/>
      <c r="C158" s="32"/>
      <c r="D158" s="32"/>
      <c r="E158" s="30"/>
      <c r="F158" s="31">
        <v>325</v>
      </c>
      <c r="G158" s="56" t="s">
        <v>2109</v>
      </c>
      <c r="H158" s="21" t="s">
        <v>1504</v>
      </c>
      <c r="I158" s="82" t="s">
        <v>1434</v>
      </c>
      <c r="J158" s="82"/>
      <c r="K158" s="21"/>
      <c r="L158" s="21"/>
      <c r="M158" s="21"/>
      <c r="N158" s="21"/>
      <c r="O158" s="22"/>
      <c r="P158" s="21" t="s">
        <v>640</v>
      </c>
      <c r="Q158" s="34"/>
      <c r="R158" s="33"/>
      <c r="S158" s="33"/>
      <c r="T158" s="33"/>
      <c r="U158" s="33" t="s">
        <v>633</v>
      </c>
      <c r="V158" s="33"/>
      <c r="W158" s="33"/>
      <c r="X158" s="33">
        <v>201</v>
      </c>
      <c r="Y158" s="33"/>
    </row>
    <row r="159" spans="1:25" ht="87.45" x14ac:dyDescent="0.4">
      <c r="A159" s="32" t="s">
        <v>636</v>
      </c>
      <c r="B159" s="32"/>
      <c r="C159" s="32"/>
      <c r="D159" s="32"/>
      <c r="E159" s="30"/>
      <c r="F159" s="31">
        <v>328</v>
      </c>
      <c r="G159" s="56" t="s">
        <v>2108</v>
      </c>
      <c r="H159" s="21" t="s">
        <v>1505</v>
      </c>
      <c r="I159" s="82" t="s">
        <v>1434</v>
      </c>
      <c r="J159" s="82"/>
      <c r="K159" s="21"/>
      <c r="L159" s="21"/>
      <c r="M159" s="21"/>
      <c r="N159" s="21"/>
      <c r="O159" s="22"/>
      <c r="P159" s="21" t="s">
        <v>641</v>
      </c>
      <c r="Q159" s="34"/>
      <c r="R159" s="33"/>
      <c r="S159" s="33"/>
      <c r="T159" s="33"/>
      <c r="U159" s="33" t="s">
        <v>633</v>
      </c>
      <c r="V159" s="33"/>
      <c r="W159" s="33"/>
      <c r="X159" s="33">
        <v>202</v>
      </c>
      <c r="Y159" s="33"/>
    </row>
    <row r="160" spans="1:25" ht="43.75" x14ac:dyDescent="0.4">
      <c r="A160" s="32" t="s">
        <v>636</v>
      </c>
      <c r="B160" s="32"/>
      <c r="C160" s="32"/>
      <c r="D160" s="32"/>
      <c r="E160" s="30"/>
      <c r="F160" s="31">
        <v>501</v>
      </c>
      <c r="G160" s="56" t="s">
        <v>2107</v>
      </c>
      <c r="H160" s="21" t="s">
        <v>1506</v>
      </c>
      <c r="I160" s="59" t="s">
        <v>1437</v>
      </c>
      <c r="J160" s="82"/>
      <c r="K160" s="21"/>
      <c r="L160" s="21"/>
      <c r="M160" s="21"/>
      <c r="N160" s="21"/>
      <c r="O160" s="22"/>
      <c r="P160" s="21"/>
      <c r="Q160" s="34"/>
      <c r="R160" s="33"/>
      <c r="S160" s="33"/>
      <c r="T160" s="33"/>
      <c r="U160" s="33" t="s">
        <v>633</v>
      </c>
      <c r="V160" s="33"/>
      <c r="W160" s="33"/>
      <c r="X160" s="33">
        <v>203</v>
      </c>
      <c r="Y160" s="33"/>
    </row>
    <row r="161" spans="1:25" ht="87.45" x14ac:dyDescent="0.4">
      <c r="A161" s="32" t="s">
        <v>2181</v>
      </c>
      <c r="B161" s="32"/>
      <c r="C161" s="32"/>
      <c r="D161" s="32"/>
      <c r="E161" s="30"/>
      <c r="F161" s="31">
        <v>356</v>
      </c>
      <c r="G161" s="56" t="s">
        <v>2106</v>
      </c>
      <c r="H161" s="21" t="s">
        <v>1521</v>
      </c>
      <c r="I161" s="82" t="s">
        <v>2876</v>
      </c>
      <c r="J161" s="82"/>
      <c r="K161" s="21"/>
      <c r="L161" s="21"/>
      <c r="M161" s="21"/>
      <c r="N161" s="21"/>
      <c r="O161" s="22"/>
      <c r="P161" s="21"/>
      <c r="Q161" s="34"/>
      <c r="R161" s="33"/>
      <c r="S161" s="33"/>
      <c r="T161" s="33"/>
      <c r="U161" s="33" t="s">
        <v>633</v>
      </c>
      <c r="V161" s="33"/>
      <c r="W161" s="33"/>
      <c r="X161" s="33">
        <v>204</v>
      </c>
      <c r="Y161" s="33"/>
    </row>
    <row r="162" spans="1:25" ht="87.45" x14ac:dyDescent="0.4">
      <c r="A162" s="70" t="s">
        <v>2181</v>
      </c>
      <c r="B162" s="70"/>
      <c r="C162" s="70"/>
      <c r="D162" s="70"/>
      <c r="E162" s="71" t="s">
        <v>642</v>
      </c>
      <c r="F162" s="72">
        <v>355</v>
      </c>
      <c r="G162" s="73" t="s">
        <v>2105</v>
      </c>
      <c r="H162" s="74" t="s">
        <v>1520</v>
      </c>
      <c r="I162" s="76" t="s">
        <v>2876</v>
      </c>
      <c r="J162" s="76"/>
      <c r="K162" s="74"/>
      <c r="L162" s="74"/>
      <c r="M162" s="74"/>
      <c r="N162" s="74"/>
      <c r="O162" s="77"/>
      <c r="P162" s="74" t="s">
        <v>643</v>
      </c>
      <c r="Q162" s="305"/>
      <c r="R162" s="306"/>
      <c r="S162" s="306"/>
      <c r="T162" s="306"/>
      <c r="U162" s="33" t="s">
        <v>633</v>
      </c>
      <c r="V162" s="33"/>
      <c r="W162" s="306"/>
      <c r="X162" s="306">
        <v>205</v>
      </c>
      <c r="Y162" s="306"/>
    </row>
    <row r="163" spans="1:25" ht="43.75" x14ac:dyDescent="0.4">
      <c r="A163" s="70" t="s">
        <v>2181</v>
      </c>
      <c r="B163" s="70"/>
      <c r="C163" s="70"/>
      <c r="D163" s="70"/>
      <c r="E163" s="71"/>
      <c r="F163" s="72">
        <v>440</v>
      </c>
      <c r="G163" s="73" t="s">
        <v>2104</v>
      </c>
      <c r="H163" s="74" t="s">
        <v>2406</v>
      </c>
      <c r="I163" s="76" t="s">
        <v>2407</v>
      </c>
      <c r="J163" s="107" t="s">
        <v>644</v>
      </c>
      <c r="K163" s="74"/>
      <c r="L163" s="74"/>
      <c r="M163" s="74"/>
      <c r="N163" s="74"/>
      <c r="O163" s="77"/>
      <c r="P163" s="74" t="s">
        <v>643</v>
      </c>
      <c r="Q163" s="305"/>
      <c r="R163" s="306"/>
      <c r="S163" s="306"/>
      <c r="T163" s="306"/>
      <c r="U163" s="33" t="s">
        <v>633</v>
      </c>
      <c r="V163" s="33"/>
      <c r="W163" s="306"/>
      <c r="X163" s="306">
        <v>206</v>
      </c>
      <c r="Y163" s="306"/>
    </row>
    <row r="164" spans="1:25" ht="43.75" x14ac:dyDescent="0.4">
      <c r="A164" s="32" t="s">
        <v>2181</v>
      </c>
      <c r="B164" s="32"/>
      <c r="C164" s="32"/>
      <c r="D164" s="32"/>
      <c r="E164" s="30"/>
      <c r="F164" s="31">
        <v>502</v>
      </c>
      <c r="G164" s="56" t="s">
        <v>2103</v>
      </c>
      <c r="H164" s="21" t="s">
        <v>1506</v>
      </c>
      <c r="I164" s="59" t="s">
        <v>1437</v>
      </c>
      <c r="J164" s="104"/>
      <c r="K164" s="21"/>
      <c r="L164" s="21"/>
      <c r="M164" s="21"/>
      <c r="N164" s="21"/>
      <c r="O164" s="22"/>
      <c r="P164" s="21"/>
      <c r="Q164" s="34"/>
      <c r="R164" s="33"/>
      <c r="S164" s="33"/>
      <c r="T164" s="33"/>
      <c r="U164" s="33" t="s">
        <v>633</v>
      </c>
      <c r="V164" s="33"/>
      <c r="W164" s="33"/>
      <c r="X164" s="33">
        <v>207</v>
      </c>
      <c r="Y164" s="33"/>
    </row>
    <row r="165" spans="1:25" ht="42.45" customHeight="1" x14ac:dyDescent="0.4">
      <c r="A165" s="70" t="s">
        <v>645</v>
      </c>
      <c r="B165" s="70"/>
      <c r="C165" s="70"/>
      <c r="D165" s="70"/>
      <c r="E165" s="71" t="s">
        <v>646</v>
      </c>
      <c r="F165" s="72">
        <v>58</v>
      </c>
      <c r="G165" s="73" t="s">
        <v>2681</v>
      </c>
      <c r="H165" s="74" t="s">
        <v>2611</v>
      </c>
      <c r="I165" s="76" t="s">
        <v>2682</v>
      </c>
      <c r="J165" s="76"/>
      <c r="K165" s="74"/>
      <c r="L165" s="74" t="s">
        <v>637</v>
      </c>
      <c r="M165" s="74"/>
      <c r="N165" s="74"/>
      <c r="O165" s="77"/>
      <c r="P165" s="77" t="s">
        <v>647</v>
      </c>
      <c r="Q165" s="306"/>
      <c r="R165" s="306"/>
      <c r="S165" s="306"/>
      <c r="T165" s="306"/>
      <c r="U165" s="33" t="s">
        <v>633</v>
      </c>
      <c r="V165" s="33"/>
      <c r="W165" s="306"/>
      <c r="X165" s="306">
        <v>208</v>
      </c>
      <c r="Y165" s="306"/>
    </row>
    <row r="166" spans="1:25" ht="71.25" customHeight="1" x14ac:dyDescent="0.4">
      <c r="A166" s="70" t="s">
        <v>645</v>
      </c>
      <c r="B166" s="70"/>
      <c r="C166" s="70"/>
      <c r="D166" s="70"/>
      <c r="E166" s="71"/>
      <c r="F166" s="72" t="s">
        <v>648</v>
      </c>
      <c r="G166" s="73" t="s">
        <v>2102</v>
      </c>
      <c r="H166" s="74" t="s">
        <v>1507</v>
      </c>
      <c r="I166" s="76" t="s">
        <v>1439</v>
      </c>
      <c r="J166" s="76"/>
      <c r="K166" s="74"/>
      <c r="L166" s="74" t="s">
        <v>637</v>
      </c>
      <c r="M166" s="74"/>
      <c r="N166" s="74"/>
      <c r="O166" s="77"/>
      <c r="P166" s="77" t="s">
        <v>647</v>
      </c>
      <c r="Q166" s="306"/>
      <c r="R166" s="306"/>
      <c r="S166" s="306"/>
      <c r="T166" s="306"/>
      <c r="U166" s="33" t="s">
        <v>633</v>
      </c>
      <c r="V166" s="33"/>
      <c r="W166" s="306"/>
      <c r="X166" s="306">
        <v>209</v>
      </c>
      <c r="Y166" s="306"/>
    </row>
    <row r="167" spans="1:25" ht="87.45" x14ac:dyDescent="0.4">
      <c r="A167" s="312" t="s">
        <v>2181</v>
      </c>
      <c r="B167" s="312"/>
      <c r="C167" s="312"/>
      <c r="D167" s="312"/>
      <c r="E167" s="313" t="s">
        <v>649</v>
      </c>
      <c r="F167" s="314">
        <v>326</v>
      </c>
      <c r="G167" s="315" t="s">
        <v>2101</v>
      </c>
      <c r="H167" s="316" t="s">
        <v>1505</v>
      </c>
      <c r="I167" s="317" t="s">
        <v>1434</v>
      </c>
      <c r="J167" s="317"/>
      <c r="K167" s="316"/>
      <c r="L167" s="316"/>
      <c r="M167" s="316"/>
      <c r="N167" s="316"/>
      <c r="O167" s="318"/>
      <c r="P167" s="316" t="s">
        <v>650</v>
      </c>
      <c r="Q167" s="319"/>
      <c r="R167" s="320"/>
      <c r="S167" s="320"/>
      <c r="T167" s="320"/>
      <c r="U167" s="320" t="s">
        <v>633</v>
      </c>
      <c r="V167" s="320"/>
      <c r="W167" s="320"/>
      <c r="X167" s="320">
        <v>210</v>
      </c>
      <c r="Y167" s="320"/>
    </row>
    <row r="168" spans="1:25" ht="87.45" x14ac:dyDescent="0.4">
      <c r="A168" s="312" t="s">
        <v>2181</v>
      </c>
      <c r="B168" s="312"/>
      <c r="C168" s="312"/>
      <c r="D168" s="312"/>
      <c r="E168" s="313"/>
      <c r="F168" s="314">
        <v>360</v>
      </c>
      <c r="G168" s="315" t="s">
        <v>2100</v>
      </c>
      <c r="H168" s="316" t="s">
        <v>1508</v>
      </c>
      <c r="I168" s="317" t="s">
        <v>2876</v>
      </c>
      <c r="J168" s="317"/>
      <c r="K168" s="316"/>
      <c r="L168" s="316"/>
      <c r="M168" s="316"/>
      <c r="N168" s="316"/>
      <c r="O168" s="318"/>
      <c r="P168" s="316" t="s">
        <v>650</v>
      </c>
      <c r="Q168" s="319"/>
      <c r="R168" s="320"/>
      <c r="S168" s="320"/>
      <c r="T168" s="320"/>
      <c r="U168" s="320" t="s">
        <v>633</v>
      </c>
      <c r="V168" s="320"/>
      <c r="W168" s="320"/>
      <c r="X168" s="320">
        <v>211</v>
      </c>
      <c r="Y168" s="320"/>
    </row>
    <row r="169" spans="1:25" ht="87.45" x14ac:dyDescent="0.4">
      <c r="A169" s="312" t="s">
        <v>2181</v>
      </c>
      <c r="B169" s="312"/>
      <c r="C169" s="312"/>
      <c r="D169" s="312"/>
      <c r="E169" s="313"/>
      <c r="F169" s="314">
        <v>498</v>
      </c>
      <c r="G169" s="315" t="s">
        <v>2099</v>
      </c>
      <c r="H169" s="316" t="s">
        <v>1509</v>
      </c>
      <c r="I169" s="317" t="s">
        <v>1437</v>
      </c>
      <c r="J169" s="317"/>
      <c r="K169" s="316"/>
      <c r="L169" s="316"/>
      <c r="M169" s="316"/>
      <c r="N169" s="316"/>
      <c r="O169" s="318"/>
      <c r="P169" s="316" t="s">
        <v>650</v>
      </c>
      <c r="Q169" s="319"/>
      <c r="R169" s="320"/>
      <c r="S169" s="320"/>
      <c r="T169" s="320"/>
      <c r="U169" s="320" t="s">
        <v>633</v>
      </c>
      <c r="V169" s="320"/>
      <c r="W169" s="320"/>
      <c r="X169" s="320">
        <v>212</v>
      </c>
      <c r="Y169" s="320"/>
    </row>
    <row r="170" spans="1:25" ht="43.75" x14ac:dyDescent="0.4">
      <c r="A170" s="312" t="s">
        <v>2181</v>
      </c>
      <c r="B170" s="312"/>
      <c r="C170" s="312"/>
      <c r="D170" s="312"/>
      <c r="E170" s="313"/>
      <c r="F170" s="314">
        <v>530</v>
      </c>
      <c r="G170" s="315" t="s">
        <v>2096</v>
      </c>
      <c r="H170" s="316" t="s">
        <v>2395</v>
      </c>
      <c r="I170" s="317" t="s">
        <v>2390</v>
      </c>
      <c r="J170" s="314"/>
      <c r="K170" s="316"/>
      <c r="L170" s="316"/>
      <c r="M170" s="316"/>
      <c r="N170" s="316"/>
      <c r="O170" s="318"/>
      <c r="P170" s="316" t="s">
        <v>650</v>
      </c>
      <c r="Q170" s="320"/>
      <c r="R170" s="320"/>
      <c r="S170" s="320"/>
      <c r="T170" s="320"/>
      <c r="U170" s="320" t="s">
        <v>633</v>
      </c>
      <c r="V170" s="320"/>
      <c r="W170" s="320"/>
      <c r="X170" s="320">
        <v>213</v>
      </c>
      <c r="Y170" s="320"/>
    </row>
    <row r="171" spans="1:25" ht="43.75" x14ac:dyDescent="0.4">
      <c r="A171" s="70" t="s">
        <v>2181</v>
      </c>
      <c r="B171" s="70"/>
      <c r="C171" s="70"/>
      <c r="D171" s="70"/>
      <c r="E171" s="71" t="s">
        <v>651</v>
      </c>
      <c r="F171" s="72">
        <v>274</v>
      </c>
      <c r="G171" s="108" t="s">
        <v>2095</v>
      </c>
      <c r="H171" s="74" t="s">
        <v>1531</v>
      </c>
      <c r="I171" s="76" t="s">
        <v>1435</v>
      </c>
      <c r="J171" s="76"/>
      <c r="K171" s="74"/>
      <c r="L171" s="74"/>
      <c r="M171" s="74"/>
      <c r="N171" s="74"/>
      <c r="O171" s="77"/>
      <c r="P171" s="74" t="s">
        <v>652</v>
      </c>
      <c r="Q171" s="305"/>
      <c r="R171" s="306"/>
      <c r="S171" s="306"/>
      <c r="T171" s="306"/>
      <c r="U171" s="33" t="s">
        <v>633</v>
      </c>
      <c r="V171" s="33"/>
      <c r="W171" s="306"/>
      <c r="X171" s="306">
        <v>214</v>
      </c>
      <c r="Y171" s="306"/>
    </row>
    <row r="172" spans="1:25" ht="87.45" x14ac:dyDescent="0.4">
      <c r="A172" s="70" t="s">
        <v>2181</v>
      </c>
      <c r="B172" s="70"/>
      <c r="C172" s="70"/>
      <c r="D172" s="70"/>
      <c r="E172" s="71"/>
      <c r="F172" s="72">
        <v>357</v>
      </c>
      <c r="G172" s="73" t="s">
        <v>2094</v>
      </c>
      <c r="H172" s="74" t="s">
        <v>1519</v>
      </c>
      <c r="I172" s="76" t="s">
        <v>2876</v>
      </c>
      <c r="J172" s="76"/>
      <c r="K172" s="74"/>
      <c r="L172" s="74"/>
      <c r="M172" s="74"/>
      <c r="N172" s="74"/>
      <c r="O172" s="77"/>
      <c r="P172" s="74" t="s">
        <v>652</v>
      </c>
      <c r="Q172" s="305"/>
      <c r="R172" s="306"/>
      <c r="S172" s="306"/>
      <c r="T172" s="306"/>
      <c r="U172" s="33" t="s">
        <v>633</v>
      </c>
      <c r="V172" s="33"/>
      <c r="W172" s="306"/>
      <c r="X172" s="306">
        <v>215</v>
      </c>
      <c r="Y172" s="306"/>
    </row>
    <row r="173" spans="1:25" ht="72.900000000000006" x14ac:dyDescent="0.4">
      <c r="A173" s="70" t="s">
        <v>2181</v>
      </c>
      <c r="B173" s="70"/>
      <c r="C173" s="70"/>
      <c r="D173" s="70"/>
      <c r="E173" s="71"/>
      <c r="F173" s="72">
        <v>345</v>
      </c>
      <c r="G173" s="73" t="s">
        <v>2093</v>
      </c>
      <c r="H173" s="74" t="s">
        <v>1511</v>
      </c>
      <c r="I173" s="76" t="s">
        <v>1435</v>
      </c>
      <c r="J173" s="76"/>
      <c r="K173" s="74"/>
      <c r="L173" s="74"/>
      <c r="M173" s="74"/>
      <c r="N173" s="74"/>
      <c r="O173" s="77"/>
      <c r="P173" s="74" t="s">
        <v>652</v>
      </c>
      <c r="Q173" s="305"/>
      <c r="R173" s="306"/>
      <c r="S173" s="306"/>
      <c r="T173" s="306"/>
      <c r="U173" s="33" t="s">
        <v>633</v>
      </c>
      <c r="V173" s="33"/>
      <c r="W173" s="306"/>
      <c r="X173" s="306">
        <v>216</v>
      </c>
      <c r="Y173" s="306"/>
    </row>
    <row r="174" spans="1:25" ht="72.900000000000006" x14ac:dyDescent="0.4">
      <c r="A174" s="70" t="s">
        <v>2181</v>
      </c>
      <c r="B174" s="70"/>
      <c r="C174" s="70"/>
      <c r="D174" s="70"/>
      <c r="E174" s="71"/>
      <c r="F174" s="72">
        <v>264</v>
      </c>
      <c r="G174" s="73" t="s">
        <v>2092</v>
      </c>
      <c r="H174" s="74" t="s">
        <v>1512</v>
      </c>
      <c r="I174" s="76" t="s">
        <v>1440</v>
      </c>
      <c r="J174" s="76"/>
      <c r="K174" s="74"/>
      <c r="L174" s="74"/>
      <c r="M174" s="74"/>
      <c r="N174" s="74"/>
      <c r="O174" s="77"/>
      <c r="P174" s="74" t="s">
        <v>652</v>
      </c>
      <c r="Q174" s="305"/>
      <c r="R174" s="306"/>
      <c r="S174" s="306"/>
      <c r="T174" s="306"/>
      <c r="U174" s="33" t="s">
        <v>633</v>
      </c>
      <c r="V174" s="33"/>
      <c r="W174" s="306"/>
      <c r="X174" s="306">
        <v>217</v>
      </c>
      <c r="Y174" s="306"/>
    </row>
    <row r="175" spans="1:25" ht="87.45" x14ac:dyDescent="0.4">
      <c r="A175" s="312" t="s">
        <v>2181</v>
      </c>
      <c r="B175" s="312"/>
      <c r="C175" s="312"/>
      <c r="D175" s="312"/>
      <c r="E175" s="313" t="s">
        <v>653</v>
      </c>
      <c r="F175" s="314">
        <v>329</v>
      </c>
      <c r="G175" s="315" t="s">
        <v>2091</v>
      </c>
      <c r="H175" s="316" t="s">
        <v>1505</v>
      </c>
      <c r="I175" s="317" t="s">
        <v>1434</v>
      </c>
      <c r="J175" s="317"/>
      <c r="K175" s="316"/>
      <c r="L175" s="316"/>
      <c r="M175" s="316"/>
      <c r="N175" s="316"/>
      <c r="O175" s="318"/>
      <c r="P175" s="316" t="s">
        <v>654</v>
      </c>
      <c r="Q175" s="319"/>
      <c r="R175" s="320"/>
      <c r="S175" s="320"/>
      <c r="T175" s="320"/>
      <c r="U175" s="320" t="s">
        <v>633</v>
      </c>
      <c r="V175" s="320"/>
      <c r="W175" s="320"/>
      <c r="X175" s="320">
        <v>218</v>
      </c>
      <c r="Y175" s="320"/>
    </row>
    <row r="176" spans="1:25" ht="87.45" x14ac:dyDescent="0.4">
      <c r="A176" s="312" t="s">
        <v>2181</v>
      </c>
      <c r="B176" s="312"/>
      <c r="C176" s="312"/>
      <c r="D176" s="312"/>
      <c r="E176" s="313"/>
      <c r="F176" s="314">
        <v>361</v>
      </c>
      <c r="G176" s="315" t="s">
        <v>2090</v>
      </c>
      <c r="H176" s="316" t="s">
        <v>1513</v>
      </c>
      <c r="I176" s="317" t="s">
        <v>2876</v>
      </c>
      <c r="J176" s="317"/>
      <c r="K176" s="316"/>
      <c r="L176" s="316"/>
      <c r="M176" s="316"/>
      <c r="N176" s="316"/>
      <c r="O176" s="318"/>
      <c r="P176" s="316" t="s">
        <v>654</v>
      </c>
      <c r="Q176" s="319"/>
      <c r="R176" s="320"/>
      <c r="S176" s="320"/>
      <c r="T176" s="320"/>
      <c r="U176" s="320" t="s">
        <v>633</v>
      </c>
      <c r="V176" s="320"/>
      <c r="W176" s="320"/>
      <c r="X176" s="320">
        <v>219</v>
      </c>
      <c r="Y176" s="320"/>
    </row>
    <row r="177" spans="1:25" ht="102" x14ac:dyDescent="0.4">
      <c r="A177" s="312" t="s">
        <v>2181</v>
      </c>
      <c r="B177" s="312"/>
      <c r="C177" s="312"/>
      <c r="D177" s="312"/>
      <c r="E177" s="313"/>
      <c r="F177" s="314">
        <v>51</v>
      </c>
      <c r="G177" s="315" t="s">
        <v>2089</v>
      </c>
      <c r="H177" s="316" t="s">
        <v>1503</v>
      </c>
      <c r="I177" s="317" t="s">
        <v>1436</v>
      </c>
      <c r="J177" s="317"/>
      <c r="K177" s="316"/>
      <c r="L177" s="316"/>
      <c r="M177" s="316" t="s">
        <v>637</v>
      </c>
      <c r="N177" s="316"/>
      <c r="O177" s="318"/>
      <c r="P177" s="316" t="s">
        <v>655</v>
      </c>
      <c r="Q177" s="319" t="s">
        <v>656</v>
      </c>
      <c r="R177" s="320"/>
      <c r="S177" s="320"/>
      <c r="T177" s="320"/>
      <c r="U177" s="320" t="s">
        <v>633</v>
      </c>
      <c r="V177" s="320"/>
      <c r="W177" s="320"/>
      <c r="X177" s="320">
        <v>220</v>
      </c>
      <c r="Y177" s="320"/>
    </row>
    <row r="178" spans="1:25" ht="87.45" x14ac:dyDescent="0.4">
      <c r="A178" s="312" t="s">
        <v>2181</v>
      </c>
      <c r="B178" s="312"/>
      <c r="C178" s="312"/>
      <c r="D178" s="312"/>
      <c r="E178" s="313"/>
      <c r="F178" s="314">
        <v>266</v>
      </c>
      <c r="G178" s="315" t="s">
        <v>2088</v>
      </c>
      <c r="H178" s="316" t="s">
        <v>1514</v>
      </c>
      <c r="I178" s="317" t="s">
        <v>1440</v>
      </c>
      <c r="J178" s="317"/>
      <c r="K178" s="316"/>
      <c r="L178" s="316"/>
      <c r="M178" s="316"/>
      <c r="N178" s="316"/>
      <c r="O178" s="318"/>
      <c r="P178" s="316" t="s">
        <v>654</v>
      </c>
      <c r="Q178" s="320"/>
      <c r="R178" s="320"/>
      <c r="S178" s="320"/>
      <c r="T178" s="320"/>
      <c r="U178" s="320" t="s">
        <v>633</v>
      </c>
      <c r="V178" s="320"/>
      <c r="W178" s="320"/>
      <c r="X178" s="320">
        <v>221</v>
      </c>
      <c r="Y178" s="320"/>
    </row>
    <row r="179" spans="1:25" ht="43.75" x14ac:dyDescent="0.4">
      <c r="A179" s="312" t="s">
        <v>2181</v>
      </c>
      <c r="B179" s="312"/>
      <c r="C179" s="312"/>
      <c r="D179" s="312"/>
      <c r="E179" s="313"/>
      <c r="F179" s="314">
        <v>63</v>
      </c>
      <c r="G179" s="315" t="s">
        <v>2683</v>
      </c>
      <c r="H179" s="316" t="s">
        <v>2612</v>
      </c>
      <c r="I179" s="317" t="s">
        <v>2682</v>
      </c>
      <c r="J179" s="317"/>
      <c r="K179" s="316" t="s">
        <v>637</v>
      </c>
      <c r="L179" s="316"/>
      <c r="M179" s="316"/>
      <c r="N179" s="316" t="s">
        <v>657</v>
      </c>
      <c r="O179" s="318"/>
      <c r="P179" s="316" t="s">
        <v>654</v>
      </c>
      <c r="Q179" s="320"/>
      <c r="R179" s="320"/>
      <c r="S179" s="320"/>
      <c r="T179" s="320"/>
      <c r="U179" s="320" t="s">
        <v>633</v>
      </c>
      <c r="V179" s="320"/>
      <c r="W179" s="320"/>
      <c r="X179" s="320">
        <v>222</v>
      </c>
      <c r="Y179" s="320"/>
    </row>
    <row r="180" spans="1:25" ht="58.3" x14ac:dyDescent="0.4">
      <c r="A180" s="312" t="s">
        <v>2181</v>
      </c>
      <c r="B180" s="312"/>
      <c r="C180" s="312"/>
      <c r="D180" s="312"/>
      <c r="E180" s="313"/>
      <c r="F180" s="314">
        <v>56</v>
      </c>
      <c r="G180" s="315" t="s">
        <v>2684</v>
      </c>
      <c r="H180" s="316" t="s">
        <v>2613</v>
      </c>
      <c r="I180" s="317" t="s">
        <v>2682</v>
      </c>
      <c r="J180" s="317"/>
      <c r="K180" s="316" t="s">
        <v>637</v>
      </c>
      <c r="L180" s="316"/>
      <c r="M180" s="316"/>
      <c r="N180" s="316" t="s">
        <v>658</v>
      </c>
      <c r="O180" s="318"/>
      <c r="P180" s="316" t="s">
        <v>654</v>
      </c>
      <c r="Q180" s="320"/>
      <c r="R180" s="320"/>
      <c r="S180" s="320"/>
      <c r="T180" s="320"/>
      <c r="U180" s="320" t="s">
        <v>633</v>
      </c>
      <c r="V180" s="320"/>
      <c r="W180" s="320"/>
      <c r="X180" s="320">
        <v>223</v>
      </c>
      <c r="Y180" s="320"/>
    </row>
    <row r="181" spans="1:25" ht="72.900000000000006" x14ac:dyDescent="0.4">
      <c r="A181" s="312" t="s">
        <v>2181</v>
      </c>
      <c r="B181" s="312"/>
      <c r="C181" s="312"/>
      <c r="D181" s="312"/>
      <c r="E181" s="313"/>
      <c r="F181" s="314">
        <v>305</v>
      </c>
      <c r="G181" s="315" t="s">
        <v>2087</v>
      </c>
      <c r="H181" s="316" t="s">
        <v>1486</v>
      </c>
      <c r="I181" s="317" t="s">
        <v>1433</v>
      </c>
      <c r="J181" s="317"/>
      <c r="K181" s="316"/>
      <c r="L181" s="316"/>
      <c r="M181" s="316"/>
      <c r="N181" s="316"/>
      <c r="O181" s="318"/>
      <c r="P181" s="316" t="s">
        <v>659</v>
      </c>
      <c r="Q181" s="320"/>
      <c r="R181" s="320"/>
      <c r="S181" s="320"/>
      <c r="T181" s="320"/>
      <c r="U181" s="320" t="s">
        <v>633</v>
      </c>
      <c r="V181" s="320"/>
      <c r="W181" s="320"/>
      <c r="X181" s="320">
        <v>224</v>
      </c>
      <c r="Y181" s="320"/>
    </row>
    <row r="182" spans="1:25" ht="90.45" customHeight="1" x14ac:dyDescent="0.4">
      <c r="A182" s="312" t="s">
        <v>2181</v>
      </c>
      <c r="B182" s="312"/>
      <c r="C182" s="312"/>
      <c r="D182" s="312"/>
      <c r="E182" s="313"/>
      <c r="F182" s="314">
        <v>363</v>
      </c>
      <c r="G182" s="315" t="s">
        <v>2086</v>
      </c>
      <c r="H182" s="316" t="s">
        <v>1515</v>
      </c>
      <c r="I182" s="317" t="s">
        <v>2876</v>
      </c>
      <c r="J182" s="317"/>
      <c r="K182" s="316"/>
      <c r="L182" s="316"/>
      <c r="M182" s="316"/>
      <c r="N182" s="316"/>
      <c r="O182" s="318"/>
      <c r="P182" s="316" t="s">
        <v>654</v>
      </c>
      <c r="Q182" s="319"/>
      <c r="R182" s="320"/>
      <c r="S182" s="320"/>
      <c r="T182" s="320"/>
      <c r="U182" s="320" t="s">
        <v>633</v>
      </c>
      <c r="V182" s="320"/>
      <c r="W182" s="320"/>
      <c r="X182" s="320">
        <v>225</v>
      </c>
      <c r="Y182" s="320"/>
    </row>
    <row r="183" spans="1:25" ht="87.45" x14ac:dyDescent="0.4">
      <c r="A183" s="312" t="s">
        <v>2181</v>
      </c>
      <c r="B183" s="312"/>
      <c r="C183" s="312"/>
      <c r="D183" s="312"/>
      <c r="E183" s="313"/>
      <c r="F183" s="314">
        <v>365</v>
      </c>
      <c r="G183" s="315" t="s">
        <v>2085</v>
      </c>
      <c r="H183" s="316" t="s">
        <v>1516</v>
      </c>
      <c r="I183" s="317" t="s">
        <v>2876</v>
      </c>
      <c r="J183" s="317"/>
      <c r="K183" s="316"/>
      <c r="L183" s="316"/>
      <c r="M183" s="316"/>
      <c r="N183" s="316"/>
      <c r="O183" s="318"/>
      <c r="P183" s="316" t="s">
        <v>654</v>
      </c>
      <c r="Q183" s="319"/>
      <c r="R183" s="320"/>
      <c r="S183" s="320"/>
      <c r="T183" s="320"/>
      <c r="U183" s="320" t="s">
        <v>633</v>
      </c>
      <c r="V183" s="320"/>
      <c r="W183" s="320"/>
      <c r="X183" s="320">
        <v>226</v>
      </c>
      <c r="Y183" s="320"/>
    </row>
    <row r="184" spans="1:25" ht="72.900000000000006" x14ac:dyDescent="0.4">
      <c r="A184" s="312" t="s">
        <v>2181</v>
      </c>
      <c r="B184" s="312"/>
      <c r="C184" s="312"/>
      <c r="D184" s="312"/>
      <c r="E184" s="313"/>
      <c r="F184" s="314">
        <v>504</v>
      </c>
      <c r="G184" s="315" t="s">
        <v>660</v>
      </c>
      <c r="H184" s="316" t="s">
        <v>1517</v>
      </c>
      <c r="I184" s="317" t="s">
        <v>1441</v>
      </c>
      <c r="J184" s="312"/>
      <c r="K184" s="316"/>
      <c r="L184" s="316"/>
      <c r="M184" s="316"/>
      <c r="N184" s="316"/>
      <c r="O184" s="318"/>
      <c r="P184" s="316" t="s">
        <v>654</v>
      </c>
      <c r="Q184" s="320"/>
      <c r="R184" s="320"/>
      <c r="S184" s="320"/>
      <c r="T184" s="320"/>
      <c r="U184" s="320" t="s">
        <v>633</v>
      </c>
      <c r="V184" s="320"/>
      <c r="W184" s="320"/>
      <c r="X184" s="320">
        <v>227</v>
      </c>
      <c r="Y184" s="320"/>
    </row>
    <row r="185" spans="1:25" ht="61.5" customHeight="1" x14ac:dyDescent="0.4">
      <c r="A185" s="70" t="s">
        <v>2181</v>
      </c>
      <c r="B185" s="70"/>
      <c r="C185" s="70"/>
      <c r="D185" s="70"/>
      <c r="E185" s="71" t="s">
        <v>661</v>
      </c>
      <c r="F185" s="72" t="s">
        <v>662</v>
      </c>
      <c r="G185" s="73" t="s">
        <v>2685</v>
      </c>
      <c r="H185" s="74" t="s">
        <v>2614</v>
      </c>
      <c r="I185" s="76" t="s">
        <v>2682</v>
      </c>
      <c r="J185" s="76"/>
      <c r="K185" s="74" t="s">
        <v>637</v>
      </c>
      <c r="L185" s="74"/>
      <c r="M185" s="74"/>
      <c r="N185" s="74"/>
      <c r="O185" s="77"/>
      <c r="P185" s="77" t="s">
        <v>663</v>
      </c>
      <c r="Q185" s="306"/>
      <c r="R185" s="306"/>
      <c r="S185" s="306"/>
      <c r="T185" s="306"/>
      <c r="U185" s="33" t="s">
        <v>633</v>
      </c>
      <c r="V185" s="33"/>
      <c r="W185" s="306"/>
      <c r="X185" s="306">
        <v>228</v>
      </c>
      <c r="Y185" s="306"/>
    </row>
    <row r="186" spans="1:25" ht="72.45" customHeight="1" x14ac:dyDescent="0.4">
      <c r="A186" s="70" t="s">
        <v>2181</v>
      </c>
      <c r="B186" s="70"/>
      <c r="C186" s="70"/>
      <c r="D186" s="70"/>
      <c r="E186" s="71"/>
      <c r="F186" s="72">
        <v>93</v>
      </c>
      <c r="G186" s="73" t="s">
        <v>2084</v>
      </c>
      <c r="H186" s="74" t="s">
        <v>1518</v>
      </c>
      <c r="I186" s="76" t="s">
        <v>1439</v>
      </c>
      <c r="J186" s="76"/>
      <c r="K186" s="74"/>
      <c r="L186" s="74"/>
      <c r="M186" s="74" t="s">
        <v>664</v>
      </c>
      <c r="N186" s="74"/>
      <c r="O186" s="77"/>
      <c r="P186" s="74" t="s">
        <v>665</v>
      </c>
      <c r="Q186" s="305"/>
      <c r="R186" s="306"/>
      <c r="S186" s="306"/>
      <c r="T186" s="306"/>
      <c r="U186" s="33" t="s">
        <v>633</v>
      </c>
      <c r="V186" s="33"/>
      <c r="W186" s="306"/>
      <c r="X186" s="306">
        <v>229</v>
      </c>
      <c r="Y186" s="306"/>
    </row>
    <row r="187" spans="1:25" ht="86.6" customHeight="1" x14ac:dyDescent="0.4">
      <c r="A187" s="70" t="s">
        <v>2181</v>
      </c>
      <c r="B187" s="70"/>
      <c r="C187" s="70"/>
      <c r="D187" s="70"/>
      <c r="E187" s="71"/>
      <c r="F187" s="72">
        <v>303</v>
      </c>
      <c r="G187" s="73" t="s">
        <v>2083</v>
      </c>
      <c r="H187" s="74" t="s">
        <v>1530</v>
      </c>
      <c r="I187" s="76" t="s">
        <v>1435</v>
      </c>
      <c r="J187" s="76"/>
      <c r="K187" s="74"/>
      <c r="L187" s="74"/>
      <c r="M187" s="74"/>
      <c r="N187" s="74"/>
      <c r="O187" s="77"/>
      <c r="P187" s="77" t="s">
        <v>663</v>
      </c>
      <c r="Q187" s="305"/>
      <c r="R187" s="306"/>
      <c r="S187" s="306"/>
      <c r="T187" s="306"/>
      <c r="U187" s="33" t="s">
        <v>633</v>
      </c>
      <c r="V187" s="33"/>
      <c r="W187" s="306"/>
      <c r="X187" s="306">
        <v>230</v>
      </c>
      <c r="Y187" s="306"/>
    </row>
    <row r="188" spans="1:25" ht="131.15" x14ac:dyDescent="0.4">
      <c r="A188" s="70" t="s">
        <v>2181</v>
      </c>
      <c r="B188" s="70"/>
      <c r="C188" s="70"/>
      <c r="D188" s="70"/>
      <c r="E188" s="71"/>
      <c r="F188" s="72">
        <v>542</v>
      </c>
      <c r="G188" s="73" t="s">
        <v>2081</v>
      </c>
      <c r="H188" s="74" t="s">
        <v>2396</v>
      </c>
      <c r="I188" s="76" t="s">
        <v>2390</v>
      </c>
      <c r="J188" s="72"/>
      <c r="K188" s="74"/>
      <c r="L188" s="74"/>
      <c r="M188" s="74"/>
      <c r="N188" s="74"/>
      <c r="O188" s="77"/>
      <c r="P188" s="77" t="s">
        <v>663</v>
      </c>
      <c r="Q188" s="306"/>
      <c r="R188" s="306"/>
      <c r="S188" s="306"/>
      <c r="T188" s="306"/>
      <c r="U188" s="33" t="s">
        <v>633</v>
      </c>
      <c r="V188" s="33"/>
      <c r="W188" s="306"/>
      <c r="X188" s="306">
        <v>231</v>
      </c>
      <c r="Y188" s="306"/>
    </row>
    <row r="189" spans="1:25" ht="87.45" x14ac:dyDescent="0.4">
      <c r="A189" s="312" t="s">
        <v>2182</v>
      </c>
      <c r="B189" s="312"/>
      <c r="C189" s="312"/>
      <c r="D189" s="312"/>
      <c r="E189" s="313" t="s">
        <v>666</v>
      </c>
      <c r="F189" s="314">
        <v>76</v>
      </c>
      <c r="G189" s="315" t="s">
        <v>2080</v>
      </c>
      <c r="H189" s="316" t="s">
        <v>1522</v>
      </c>
      <c r="I189" s="317" t="s">
        <v>1439</v>
      </c>
      <c r="J189" s="317"/>
      <c r="K189" s="316" t="s">
        <v>664</v>
      </c>
      <c r="L189" s="316"/>
      <c r="M189" s="316"/>
      <c r="N189" s="316"/>
      <c r="O189" s="318"/>
      <c r="P189" s="318" t="s">
        <v>667</v>
      </c>
      <c r="Q189" s="320"/>
      <c r="R189" s="320"/>
      <c r="S189" s="320"/>
      <c r="T189" s="320"/>
      <c r="U189" s="320" t="s">
        <v>633</v>
      </c>
      <c r="V189" s="320"/>
      <c r="W189" s="320"/>
      <c r="X189" s="320">
        <v>232</v>
      </c>
      <c r="Y189" s="320"/>
    </row>
    <row r="190" spans="1:25" ht="160.30000000000001" x14ac:dyDescent="0.4">
      <c r="A190" s="312" t="s">
        <v>2181</v>
      </c>
      <c r="B190" s="312"/>
      <c r="C190" s="312"/>
      <c r="D190" s="312"/>
      <c r="E190" s="313"/>
      <c r="F190" s="321">
        <v>251</v>
      </c>
      <c r="G190" s="315" t="s">
        <v>2079</v>
      </c>
      <c r="H190" s="316" t="s">
        <v>1523</v>
      </c>
      <c r="I190" s="317" t="s">
        <v>1441</v>
      </c>
      <c r="J190" s="317"/>
      <c r="K190" s="322"/>
      <c r="L190" s="322"/>
      <c r="M190" s="322"/>
      <c r="N190" s="322"/>
      <c r="O190" s="318"/>
      <c r="P190" s="318" t="s">
        <v>667</v>
      </c>
      <c r="Q190" s="320"/>
      <c r="R190" s="320"/>
      <c r="S190" s="320"/>
      <c r="T190" s="320"/>
      <c r="U190" s="320" t="s">
        <v>633</v>
      </c>
      <c r="V190" s="320"/>
      <c r="W190" s="320"/>
      <c r="X190" s="320">
        <v>233</v>
      </c>
      <c r="Y190" s="320"/>
    </row>
    <row r="191" spans="1:25" ht="72.900000000000006" x14ac:dyDescent="0.4">
      <c r="A191" s="312" t="s">
        <v>2181</v>
      </c>
      <c r="B191" s="312"/>
      <c r="C191" s="312"/>
      <c r="D191" s="312"/>
      <c r="E191" s="313"/>
      <c r="F191" s="321">
        <v>508</v>
      </c>
      <c r="G191" s="315" t="s">
        <v>2078</v>
      </c>
      <c r="H191" s="316" t="s">
        <v>1524</v>
      </c>
      <c r="I191" s="317" t="s">
        <v>1441</v>
      </c>
      <c r="J191" s="314"/>
      <c r="K191" s="316"/>
      <c r="L191" s="316"/>
      <c r="M191" s="316"/>
      <c r="N191" s="316"/>
      <c r="O191" s="318"/>
      <c r="P191" s="318" t="s">
        <v>667</v>
      </c>
      <c r="Q191" s="320"/>
      <c r="R191" s="320"/>
      <c r="S191" s="320"/>
      <c r="T191" s="320"/>
      <c r="U191" s="320" t="s">
        <v>633</v>
      </c>
      <c r="V191" s="320"/>
      <c r="W191" s="320"/>
      <c r="X191" s="320">
        <v>234</v>
      </c>
      <c r="Y191" s="320"/>
    </row>
    <row r="192" spans="1:25" ht="87.45" x14ac:dyDescent="0.4">
      <c r="A192" s="70" t="s">
        <v>2181</v>
      </c>
      <c r="B192" s="70"/>
      <c r="C192" s="70"/>
      <c r="D192" s="70"/>
      <c r="E192" s="71" t="s">
        <v>668</v>
      </c>
      <c r="F192" s="72">
        <v>327</v>
      </c>
      <c r="G192" s="73" t="s">
        <v>2077</v>
      </c>
      <c r="H192" s="74" t="s">
        <v>1505</v>
      </c>
      <c r="I192" s="76" t="s">
        <v>1434</v>
      </c>
      <c r="J192" s="76"/>
      <c r="K192" s="74"/>
      <c r="L192" s="74"/>
      <c r="M192" s="74"/>
      <c r="N192" s="74"/>
      <c r="O192" s="77"/>
      <c r="P192" s="74" t="s">
        <v>669</v>
      </c>
      <c r="Q192" s="305"/>
      <c r="R192" s="306"/>
      <c r="S192" s="306"/>
      <c r="T192" s="306"/>
      <c r="U192" s="33" t="s">
        <v>633</v>
      </c>
      <c r="V192" s="33"/>
      <c r="W192" s="306"/>
      <c r="X192" s="306">
        <v>235</v>
      </c>
      <c r="Y192" s="306"/>
    </row>
    <row r="193" spans="1:25" ht="87.45" x14ac:dyDescent="0.4">
      <c r="A193" s="70" t="s">
        <v>2181</v>
      </c>
      <c r="B193" s="70"/>
      <c r="C193" s="70"/>
      <c r="D193" s="70"/>
      <c r="E193" s="71"/>
      <c r="F193" s="72">
        <v>362</v>
      </c>
      <c r="G193" s="73" t="s">
        <v>2076</v>
      </c>
      <c r="H193" s="74" t="s">
        <v>1508</v>
      </c>
      <c r="I193" s="76" t="s">
        <v>2876</v>
      </c>
      <c r="J193" s="76"/>
      <c r="K193" s="74"/>
      <c r="L193" s="74"/>
      <c r="M193" s="74"/>
      <c r="N193" s="74"/>
      <c r="O193" s="77"/>
      <c r="P193" s="74" t="s">
        <v>669</v>
      </c>
      <c r="Q193" s="305"/>
      <c r="R193" s="306"/>
      <c r="S193" s="306"/>
      <c r="T193" s="306"/>
      <c r="U193" s="33" t="s">
        <v>633</v>
      </c>
      <c r="V193" s="33"/>
      <c r="W193" s="306"/>
      <c r="X193" s="306">
        <v>236</v>
      </c>
      <c r="Y193" s="306"/>
    </row>
    <row r="194" spans="1:25" ht="43.75" x14ac:dyDescent="0.4">
      <c r="A194" s="32" t="s">
        <v>2181</v>
      </c>
      <c r="B194" s="32"/>
      <c r="C194" s="32"/>
      <c r="D194" s="32"/>
      <c r="E194" s="30"/>
      <c r="F194" s="31">
        <v>526</v>
      </c>
      <c r="G194" s="56" t="s">
        <v>2075</v>
      </c>
      <c r="H194" s="21" t="s">
        <v>2396</v>
      </c>
      <c r="I194" s="59" t="s">
        <v>2390</v>
      </c>
      <c r="J194" s="31"/>
      <c r="K194" s="21"/>
      <c r="L194" s="21"/>
      <c r="M194" s="21"/>
      <c r="N194" s="21"/>
      <c r="O194" s="22"/>
      <c r="P194" s="22"/>
      <c r="Q194" s="33"/>
      <c r="R194" s="33"/>
      <c r="S194" s="33"/>
      <c r="T194" s="33"/>
      <c r="U194" s="33" t="s">
        <v>633</v>
      </c>
      <c r="V194" s="33"/>
      <c r="W194" s="33"/>
      <c r="X194" s="33">
        <v>237</v>
      </c>
      <c r="Y194" s="33"/>
    </row>
    <row r="195" spans="1:25" ht="72.900000000000006" x14ac:dyDescent="0.4">
      <c r="A195" s="32" t="s">
        <v>670</v>
      </c>
      <c r="B195" s="32"/>
      <c r="C195" s="32"/>
      <c r="D195" s="32"/>
      <c r="E195" s="30"/>
      <c r="F195" s="68">
        <v>250</v>
      </c>
      <c r="G195" s="56" t="s">
        <v>2074</v>
      </c>
      <c r="H195" s="21" t="s">
        <v>1525</v>
      </c>
      <c r="I195" s="82" t="s">
        <v>1441</v>
      </c>
      <c r="J195" s="82"/>
      <c r="K195" s="105"/>
      <c r="L195" s="105"/>
      <c r="M195" s="105"/>
      <c r="N195" s="105"/>
      <c r="O195" s="22"/>
      <c r="P195" s="22"/>
      <c r="Q195" s="33"/>
      <c r="R195" s="33"/>
      <c r="S195" s="33"/>
      <c r="T195" s="33"/>
      <c r="U195" s="33" t="s">
        <v>633</v>
      </c>
      <c r="V195" s="33"/>
      <c r="W195" s="33"/>
      <c r="X195" s="33">
        <v>238</v>
      </c>
      <c r="Y195" s="33"/>
    </row>
    <row r="196" spans="1:25" ht="58.3" x14ac:dyDescent="0.4">
      <c r="A196" s="32" t="s">
        <v>670</v>
      </c>
      <c r="B196" s="32"/>
      <c r="C196" s="32"/>
      <c r="D196" s="32"/>
      <c r="E196" s="30"/>
      <c r="F196" s="31">
        <v>544</v>
      </c>
      <c r="G196" s="56" t="s">
        <v>2073</v>
      </c>
      <c r="H196" s="21" t="s">
        <v>2397</v>
      </c>
      <c r="I196" s="59" t="s">
        <v>2390</v>
      </c>
      <c r="J196" s="31"/>
      <c r="K196" s="21"/>
      <c r="L196" s="21"/>
      <c r="M196" s="21"/>
      <c r="N196" s="21"/>
      <c r="O196" s="22"/>
      <c r="P196" s="22"/>
      <c r="Q196" s="33"/>
      <c r="R196" s="33"/>
      <c r="S196" s="33"/>
      <c r="T196" s="33"/>
      <c r="U196" s="33" t="s">
        <v>633</v>
      </c>
      <c r="V196" s="33"/>
      <c r="W196" s="33"/>
      <c r="X196" s="33">
        <v>239</v>
      </c>
      <c r="Y196" s="33"/>
    </row>
    <row r="197" spans="1:25" ht="102" x14ac:dyDescent="0.4">
      <c r="A197" s="312" t="s">
        <v>670</v>
      </c>
      <c r="B197" s="312"/>
      <c r="C197" s="312"/>
      <c r="D197" s="312"/>
      <c r="E197" s="313" t="s">
        <v>671</v>
      </c>
      <c r="F197" s="314">
        <v>412</v>
      </c>
      <c r="G197" s="315" t="s">
        <v>2072</v>
      </c>
      <c r="H197" s="316" t="s">
        <v>1529</v>
      </c>
      <c r="I197" s="317" t="s">
        <v>1435</v>
      </c>
      <c r="J197" s="317"/>
      <c r="K197" s="316"/>
      <c r="L197" s="316"/>
      <c r="M197" s="316"/>
      <c r="N197" s="316"/>
      <c r="O197" s="318"/>
      <c r="P197" s="316" t="s">
        <v>672</v>
      </c>
      <c r="Q197" s="319" t="s">
        <v>656</v>
      </c>
      <c r="R197" s="320"/>
      <c r="S197" s="320"/>
      <c r="T197" s="320"/>
      <c r="U197" s="320" t="s">
        <v>633</v>
      </c>
      <c r="V197" s="320"/>
      <c r="W197" s="320"/>
      <c r="X197" s="320">
        <v>240</v>
      </c>
      <c r="Y197" s="320"/>
    </row>
    <row r="198" spans="1:25" ht="87.45" x14ac:dyDescent="0.4">
      <c r="A198" s="312" t="s">
        <v>670</v>
      </c>
      <c r="B198" s="312"/>
      <c r="C198" s="312"/>
      <c r="D198" s="312"/>
      <c r="E198" s="313"/>
      <c r="F198" s="314">
        <v>415</v>
      </c>
      <c r="G198" s="315" t="s">
        <v>2071</v>
      </c>
      <c r="H198" s="316" t="s">
        <v>1528</v>
      </c>
      <c r="I198" s="317" t="s">
        <v>1435</v>
      </c>
      <c r="J198" s="317"/>
      <c r="K198" s="316"/>
      <c r="L198" s="316"/>
      <c r="M198" s="316"/>
      <c r="N198" s="316"/>
      <c r="O198" s="318"/>
      <c r="P198" s="316" t="s">
        <v>672</v>
      </c>
      <c r="Q198" s="319" t="s">
        <v>656</v>
      </c>
      <c r="R198" s="320"/>
      <c r="S198" s="320"/>
      <c r="T198" s="320"/>
      <c r="U198" s="320" t="s">
        <v>633</v>
      </c>
      <c r="V198" s="320"/>
      <c r="W198" s="320"/>
      <c r="X198" s="320">
        <v>241</v>
      </c>
      <c r="Y198" s="320"/>
    </row>
    <row r="199" spans="1:25" ht="72.900000000000006" x14ac:dyDescent="0.4">
      <c r="A199" s="312" t="s">
        <v>670</v>
      </c>
      <c r="B199" s="312"/>
      <c r="C199" s="312"/>
      <c r="D199" s="312"/>
      <c r="E199" s="313"/>
      <c r="F199" s="314">
        <v>425</v>
      </c>
      <c r="G199" s="315" t="s">
        <v>2070</v>
      </c>
      <c r="H199" s="316" t="s">
        <v>1527</v>
      </c>
      <c r="I199" s="317" t="s">
        <v>1435</v>
      </c>
      <c r="J199" s="317"/>
      <c r="K199" s="316"/>
      <c r="L199" s="316"/>
      <c r="M199" s="316"/>
      <c r="N199" s="316"/>
      <c r="O199" s="318"/>
      <c r="P199" s="316" t="s">
        <v>672</v>
      </c>
      <c r="Q199" s="319" t="s">
        <v>656</v>
      </c>
      <c r="R199" s="320"/>
      <c r="S199" s="320"/>
      <c r="T199" s="320"/>
      <c r="U199" s="320" t="s">
        <v>633</v>
      </c>
      <c r="V199" s="320"/>
      <c r="W199" s="320"/>
      <c r="X199" s="320">
        <v>242</v>
      </c>
      <c r="Y199" s="320"/>
    </row>
    <row r="200" spans="1:25" ht="43.75" x14ac:dyDescent="0.4">
      <c r="A200" s="32" t="s">
        <v>670</v>
      </c>
      <c r="B200" s="32"/>
      <c r="C200" s="32"/>
      <c r="D200" s="32"/>
      <c r="E200" s="54" t="s">
        <v>673</v>
      </c>
      <c r="F200" s="31">
        <v>494</v>
      </c>
      <c r="G200" s="56" t="s">
        <v>2069</v>
      </c>
      <c r="H200" s="21" t="s">
        <v>1526</v>
      </c>
      <c r="I200" s="82" t="s">
        <v>1442</v>
      </c>
      <c r="J200" s="82"/>
      <c r="K200" s="21"/>
      <c r="L200" s="21"/>
      <c r="M200" s="21"/>
      <c r="N200" s="21"/>
      <c r="O200" s="22"/>
      <c r="P200" s="21"/>
      <c r="Q200" s="33"/>
      <c r="R200" s="33"/>
      <c r="S200" s="33"/>
      <c r="T200" s="33"/>
      <c r="U200" s="33" t="s">
        <v>633</v>
      </c>
      <c r="V200" s="33"/>
      <c r="W200" s="33"/>
      <c r="X200" s="33">
        <v>243</v>
      </c>
      <c r="Y200" s="33"/>
    </row>
    <row r="201" spans="1:25" ht="43.75" x14ac:dyDescent="0.4">
      <c r="A201" s="70" t="s">
        <v>670</v>
      </c>
      <c r="B201" s="70"/>
      <c r="C201" s="70"/>
      <c r="D201" s="70"/>
      <c r="E201" s="71" t="s">
        <v>674</v>
      </c>
      <c r="F201" s="72">
        <v>276</v>
      </c>
      <c r="G201" s="73" t="s">
        <v>2068</v>
      </c>
      <c r="H201" s="74" t="s">
        <v>1531</v>
      </c>
      <c r="I201" s="76" t="s">
        <v>1435</v>
      </c>
      <c r="J201" s="76"/>
      <c r="K201" s="74"/>
      <c r="L201" s="74"/>
      <c r="M201" s="74"/>
      <c r="N201" s="74"/>
      <c r="O201" s="77"/>
      <c r="P201" s="74" t="s">
        <v>675</v>
      </c>
      <c r="Q201" s="306"/>
      <c r="R201" s="306"/>
      <c r="S201" s="306"/>
      <c r="T201" s="306"/>
      <c r="U201" s="33" t="s">
        <v>633</v>
      </c>
      <c r="V201" s="33"/>
      <c r="W201" s="306"/>
      <c r="X201" s="306">
        <v>244</v>
      </c>
      <c r="Y201" s="306"/>
    </row>
    <row r="202" spans="1:25" ht="87.45" x14ac:dyDescent="0.4">
      <c r="A202" s="70" t="s">
        <v>670</v>
      </c>
      <c r="B202" s="70"/>
      <c r="C202" s="70"/>
      <c r="D202" s="70"/>
      <c r="E202" s="71"/>
      <c r="F202" s="72">
        <v>304</v>
      </c>
      <c r="G202" s="73" t="s">
        <v>2066</v>
      </c>
      <c r="H202" s="74" t="s">
        <v>1530</v>
      </c>
      <c r="I202" s="76" t="s">
        <v>1435</v>
      </c>
      <c r="J202" s="76"/>
      <c r="K202" s="74"/>
      <c r="L202" s="74"/>
      <c r="M202" s="74"/>
      <c r="N202" s="74"/>
      <c r="O202" s="77"/>
      <c r="P202" s="74" t="s">
        <v>675</v>
      </c>
      <c r="Q202" s="306"/>
      <c r="R202" s="306"/>
      <c r="S202" s="306"/>
      <c r="T202" s="306"/>
      <c r="U202" s="33" t="s">
        <v>633</v>
      </c>
      <c r="V202" s="33"/>
      <c r="W202" s="306"/>
      <c r="X202" s="306">
        <v>245</v>
      </c>
      <c r="Y202" s="306"/>
    </row>
    <row r="203" spans="1:25" ht="87.45" x14ac:dyDescent="0.4">
      <c r="A203" s="70" t="s">
        <v>670</v>
      </c>
      <c r="B203" s="70"/>
      <c r="C203" s="70"/>
      <c r="D203" s="70"/>
      <c r="E203" s="71"/>
      <c r="F203" s="72">
        <v>379</v>
      </c>
      <c r="G203" s="73" t="s">
        <v>2067</v>
      </c>
      <c r="H203" s="74" t="s">
        <v>1516</v>
      </c>
      <c r="I203" s="76" t="s">
        <v>2876</v>
      </c>
      <c r="J203" s="76"/>
      <c r="K203" s="74"/>
      <c r="L203" s="74"/>
      <c r="M203" s="74"/>
      <c r="N203" s="74"/>
      <c r="O203" s="77"/>
      <c r="P203" s="74" t="s">
        <v>676</v>
      </c>
      <c r="Q203" s="306"/>
      <c r="R203" s="306"/>
      <c r="S203" s="306"/>
      <c r="T203" s="306"/>
      <c r="U203" s="33" t="s">
        <v>633</v>
      </c>
      <c r="V203" s="33"/>
      <c r="W203" s="306"/>
      <c r="X203" s="306">
        <v>246</v>
      </c>
      <c r="Y203" s="306"/>
    </row>
    <row r="204" spans="1:25" ht="87.45" x14ac:dyDescent="0.4">
      <c r="A204" s="70" t="s">
        <v>670</v>
      </c>
      <c r="B204" s="70"/>
      <c r="C204" s="70"/>
      <c r="D204" s="70"/>
      <c r="E204" s="71"/>
      <c r="F204" s="72">
        <v>50</v>
      </c>
      <c r="G204" s="73" t="s">
        <v>2065</v>
      </c>
      <c r="H204" s="74" t="s">
        <v>1503</v>
      </c>
      <c r="I204" s="76" t="s">
        <v>1436</v>
      </c>
      <c r="J204" s="76"/>
      <c r="K204" s="74"/>
      <c r="L204" s="74"/>
      <c r="M204" s="74" t="s">
        <v>637</v>
      </c>
      <c r="N204" s="74"/>
      <c r="O204" s="77"/>
      <c r="P204" s="74" t="s">
        <v>677</v>
      </c>
      <c r="Q204" s="305" t="s">
        <v>656</v>
      </c>
      <c r="R204" s="306"/>
      <c r="S204" s="306"/>
      <c r="T204" s="306"/>
      <c r="U204" s="33" t="s">
        <v>633</v>
      </c>
      <c r="V204" s="33"/>
      <c r="W204" s="306"/>
      <c r="X204" s="306">
        <v>247</v>
      </c>
      <c r="Y204" s="306"/>
    </row>
    <row r="205" spans="1:25" ht="131.15" x14ac:dyDescent="0.4">
      <c r="A205" s="70" t="s">
        <v>670</v>
      </c>
      <c r="B205" s="70"/>
      <c r="C205" s="70"/>
      <c r="D205" s="70"/>
      <c r="E205" s="71"/>
      <c r="F205" s="100">
        <v>252</v>
      </c>
      <c r="G205" s="73" t="s">
        <v>2064</v>
      </c>
      <c r="H205" s="74" t="s">
        <v>1533</v>
      </c>
      <c r="I205" s="76" t="s">
        <v>1441</v>
      </c>
      <c r="J205" s="76"/>
      <c r="K205" s="107"/>
      <c r="L205" s="107"/>
      <c r="M205" s="107"/>
      <c r="N205" s="107"/>
      <c r="O205" s="77"/>
      <c r="P205" s="77" t="s">
        <v>676</v>
      </c>
      <c r="Q205" s="306"/>
      <c r="R205" s="306"/>
      <c r="S205" s="306"/>
      <c r="T205" s="306"/>
      <c r="U205" s="33" t="s">
        <v>633</v>
      </c>
      <c r="V205" s="33"/>
      <c r="W205" s="306"/>
      <c r="X205" s="306">
        <v>248</v>
      </c>
      <c r="Y205" s="306"/>
    </row>
    <row r="206" spans="1:25" ht="43.75" x14ac:dyDescent="0.4">
      <c r="A206" s="70" t="s">
        <v>670</v>
      </c>
      <c r="B206" s="70"/>
      <c r="C206" s="70"/>
      <c r="D206" s="70"/>
      <c r="E206" s="71"/>
      <c r="F206" s="72">
        <v>531</v>
      </c>
      <c r="G206" s="73" t="s">
        <v>2063</v>
      </c>
      <c r="H206" s="74" t="s">
        <v>2395</v>
      </c>
      <c r="I206" s="76" t="s">
        <v>2390</v>
      </c>
      <c r="J206" s="72"/>
      <c r="K206" s="74"/>
      <c r="L206" s="74"/>
      <c r="M206" s="74"/>
      <c r="N206" s="74"/>
      <c r="O206" s="77"/>
      <c r="P206" s="77" t="s">
        <v>676</v>
      </c>
      <c r="Q206" s="306"/>
      <c r="R206" s="306"/>
      <c r="S206" s="306"/>
      <c r="T206" s="306"/>
      <c r="U206" s="33" t="s">
        <v>633</v>
      </c>
      <c r="V206" s="33"/>
      <c r="W206" s="306"/>
      <c r="X206" s="306">
        <v>249</v>
      </c>
      <c r="Y206" s="306"/>
    </row>
    <row r="207" spans="1:25" ht="77.150000000000006" customHeight="1" x14ac:dyDescent="0.4">
      <c r="A207" s="312" t="s">
        <v>670</v>
      </c>
      <c r="B207" s="312"/>
      <c r="C207" s="312"/>
      <c r="D207" s="312"/>
      <c r="E207" s="313" t="s">
        <v>678</v>
      </c>
      <c r="F207" s="314">
        <v>255</v>
      </c>
      <c r="G207" s="315" t="s">
        <v>678</v>
      </c>
      <c r="H207" s="316" t="s">
        <v>54</v>
      </c>
      <c r="I207" s="322" t="s">
        <v>1443</v>
      </c>
      <c r="J207" s="322"/>
      <c r="K207" s="316"/>
      <c r="L207" s="316"/>
      <c r="M207" s="316"/>
      <c r="N207" s="316"/>
      <c r="O207" s="318"/>
      <c r="P207" s="318" t="s">
        <v>679</v>
      </c>
      <c r="Q207" s="319" t="s">
        <v>680</v>
      </c>
      <c r="R207" s="320"/>
      <c r="S207" s="320"/>
      <c r="T207" s="320"/>
      <c r="U207" s="320" t="s">
        <v>633</v>
      </c>
      <c r="V207" s="320"/>
      <c r="W207" s="320"/>
      <c r="X207" s="320">
        <v>250</v>
      </c>
      <c r="Y207" s="320"/>
    </row>
    <row r="208" spans="1:25" ht="160.30000000000001" x14ac:dyDescent="0.4">
      <c r="A208" s="312" t="s">
        <v>670</v>
      </c>
      <c r="B208" s="312"/>
      <c r="C208" s="312"/>
      <c r="D208" s="312"/>
      <c r="E208" s="313"/>
      <c r="F208" s="314">
        <v>258</v>
      </c>
      <c r="G208" s="315" t="s">
        <v>2062</v>
      </c>
      <c r="H208" s="316" t="s">
        <v>1534</v>
      </c>
      <c r="I208" s="317" t="s">
        <v>1440</v>
      </c>
      <c r="J208" s="317"/>
      <c r="K208" s="316"/>
      <c r="L208" s="316"/>
      <c r="M208" s="316"/>
      <c r="N208" s="316"/>
      <c r="O208" s="318"/>
      <c r="P208" s="318" t="s">
        <v>679</v>
      </c>
      <c r="Q208" s="319"/>
      <c r="R208" s="320"/>
      <c r="S208" s="320"/>
      <c r="T208" s="320"/>
      <c r="U208" s="320" t="s">
        <v>633</v>
      </c>
      <c r="V208" s="320"/>
      <c r="W208" s="320"/>
      <c r="X208" s="320">
        <v>251</v>
      </c>
      <c r="Y208" s="320"/>
    </row>
    <row r="209" spans="1:25" ht="87.45" x14ac:dyDescent="0.4">
      <c r="A209" s="312" t="s">
        <v>670</v>
      </c>
      <c r="B209" s="312"/>
      <c r="C209" s="312"/>
      <c r="D209" s="312"/>
      <c r="E209" s="313"/>
      <c r="F209" s="321">
        <v>513</v>
      </c>
      <c r="G209" s="315" t="s">
        <v>2061</v>
      </c>
      <c r="H209" s="316" t="s">
        <v>1535</v>
      </c>
      <c r="I209" s="317" t="s">
        <v>1441</v>
      </c>
      <c r="J209" s="312" t="s">
        <v>1367</v>
      </c>
      <c r="K209" s="316"/>
      <c r="L209" s="316"/>
      <c r="M209" s="316"/>
      <c r="N209" s="316"/>
      <c r="O209" s="318"/>
      <c r="P209" s="318" t="s">
        <v>679</v>
      </c>
      <c r="Q209" s="320"/>
      <c r="R209" s="320" t="s">
        <v>383</v>
      </c>
      <c r="S209" s="320"/>
      <c r="T209" s="320"/>
      <c r="U209" s="320" t="s">
        <v>633</v>
      </c>
      <c r="V209" s="320"/>
      <c r="W209" s="320"/>
      <c r="X209" s="320">
        <v>252</v>
      </c>
      <c r="Y209" s="320"/>
    </row>
    <row r="210" spans="1:25" ht="87.45" x14ac:dyDescent="0.4">
      <c r="A210" s="312" t="s">
        <v>670</v>
      </c>
      <c r="B210" s="312"/>
      <c r="C210" s="312"/>
      <c r="D210" s="312"/>
      <c r="E210" s="313"/>
      <c r="F210" s="314">
        <v>528</v>
      </c>
      <c r="G210" s="315" t="s">
        <v>2060</v>
      </c>
      <c r="H210" s="316" t="s">
        <v>2398</v>
      </c>
      <c r="I210" s="317" t="s">
        <v>2390</v>
      </c>
      <c r="J210" s="314"/>
      <c r="K210" s="316"/>
      <c r="L210" s="316"/>
      <c r="M210" s="316"/>
      <c r="N210" s="316"/>
      <c r="O210" s="318"/>
      <c r="P210" s="318" t="s">
        <v>679</v>
      </c>
      <c r="Q210" s="320"/>
      <c r="R210" s="320"/>
      <c r="S210" s="320"/>
      <c r="T210" s="320"/>
      <c r="U210" s="320" t="s">
        <v>633</v>
      </c>
      <c r="V210" s="320"/>
      <c r="W210" s="320"/>
      <c r="X210" s="320">
        <v>253</v>
      </c>
      <c r="Y210" s="320"/>
    </row>
    <row r="211" spans="1:25" ht="72.900000000000006" x14ac:dyDescent="0.4">
      <c r="A211" s="70" t="s">
        <v>670</v>
      </c>
      <c r="B211" s="70"/>
      <c r="C211" s="70"/>
      <c r="D211" s="70"/>
      <c r="E211" s="71" t="s">
        <v>681</v>
      </c>
      <c r="F211" s="72">
        <v>420</v>
      </c>
      <c r="G211" s="73" t="s">
        <v>2059</v>
      </c>
      <c r="H211" s="74" t="s">
        <v>1536</v>
      </c>
      <c r="I211" s="76" t="s">
        <v>1435</v>
      </c>
      <c r="J211" s="76"/>
      <c r="K211" s="74"/>
      <c r="L211" s="74"/>
      <c r="M211" s="74"/>
      <c r="N211" s="74"/>
      <c r="O211" s="77"/>
      <c r="P211" s="77" t="s">
        <v>682</v>
      </c>
      <c r="Q211" s="305"/>
      <c r="R211" s="306"/>
      <c r="S211" s="306"/>
      <c r="T211" s="306"/>
      <c r="U211" s="33" t="s">
        <v>633</v>
      </c>
      <c r="V211" s="33"/>
      <c r="W211" s="306"/>
      <c r="X211" s="306">
        <v>254</v>
      </c>
      <c r="Y211" s="306"/>
    </row>
    <row r="212" spans="1:25" ht="72.900000000000006" x14ac:dyDescent="0.4">
      <c r="A212" s="70" t="s">
        <v>670</v>
      </c>
      <c r="B212" s="70"/>
      <c r="C212" s="70"/>
      <c r="D212" s="70"/>
      <c r="E212" s="71"/>
      <c r="F212" s="72">
        <v>427</v>
      </c>
      <c r="G212" s="73" t="s">
        <v>2058</v>
      </c>
      <c r="H212" s="74" t="s">
        <v>1527</v>
      </c>
      <c r="I212" s="76" t="s">
        <v>1435</v>
      </c>
      <c r="J212" s="76"/>
      <c r="K212" s="74"/>
      <c r="L212" s="74"/>
      <c r="M212" s="74"/>
      <c r="N212" s="74"/>
      <c r="O212" s="77"/>
      <c r="P212" s="77" t="s">
        <v>682</v>
      </c>
      <c r="Q212" s="305"/>
      <c r="R212" s="306"/>
      <c r="S212" s="306"/>
      <c r="T212" s="306"/>
      <c r="U212" s="33" t="s">
        <v>633</v>
      </c>
      <c r="V212" s="33"/>
      <c r="W212" s="306"/>
      <c r="X212" s="306">
        <v>255</v>
      </c>
      <c r="Y212" s="306"/>
    </row>
    <row r="213" spans="1:25" ht="43.75" x14ac:dyDescent="0.4">
      <c r="A213" s="32" t="s">
        <v>670</v>
      </c>
      <c r="B213" s="32"/>
      <c r="C213" s="32"/>
      <c r="D213" s="32"/>
      <c r="E213" s="30"/>
      <c r="F213" s="31">
        <v>551</v>
      </c>
      <c r="G213" s="56" t="s">
        <v>2057</v>
      </c>
      <c r="H213" s="21" t="s">
        <v>2392</v>
      </c>
      <c r="I213" s="59" t="s">
        <v>2390</v>
      </c>
      <c r="J213" s="31"/>
      <c r="K213" s="21"/>
      <c r="L213" s="21"/>
      <c r="M213" s="21"/>
      <c r="N213" s="21"/>
      <c r="O213" s="22"/>
      <c r="P213" s="22"/>
      <c r="Q213" s="33"/>
      <c r="R213" s="33"/>
      <c r="S213" s="33"/>
      <c r="T213" s="33"/>
      <c r="U213" s="33" t="s">
        <v>633</v>
      </c>
      <c r="V213" s="33"/>
      <c r="W213" s="33"/>
      <c r="X213" s="33">
        <v>256</v>
      </c>
      <c r="Y213" s="33"/>
    </row>
    <row r="214" spans="1:25" ht="87.45" x14ac:dyDescent="0.4">
      <c r="A214" s="312" t="s">
        <v>670</v>
      </c>
      <c r="B214" s="312"/>
      <c r="C214" s="312"/>
      <c r="D214" s="312"/>
      <c r="E214" s="323" t="s">
        <v>683</v>
      </c>
      <c r="F214" s="314">
        <v>330</v>
      </c>
      <c r="G214" s="315" t="s">
        <v>2056</v>
      </c>
      <c r="H214" s="316" t="s">
        <v>1537</v>
      </c>
      <c r="I214" s="317" t="s">
        <v>1434</v>
      </c>
      <c r="J214" s="314"/>
      <c r="K214" s="316"/>
      <c r="L214" s="316"/>
      <c r="M214" s="316"/>
      <c r="N214" s="316"/>
      <c r="O214" s="318"/>
      <c r="P214" s="318" t="s">
        <v>684</v>
      </c>
      <c r="Q214" s="320"/>
      <c r="R214" s="320"/>
      <c r="S214" s="320"/>
      <c r="T214" s="320"/>
      <c r="U214" s="320" t="s">
        <v>633</v>
      </c>
      <c r="V214" s="320"/>
      <c r="W214" s="320"/>
      <c r="X214" s="320">
        <v>257</v>
      </c>
      <c r="Y214" s="320"/>
    </row>
    <row r="215" spans="1:25" ht="87.45" x14ac:dyDescent="0.4">
      <c r="A215" s="312" t="s">
        <v>670</v>
      </c>
      <c r="B215" s="312"/>
      <c r="C215" s="312"/>
      <c r="D215" s="312"/>
      <c r="E215" s="323"/>
      <c r="F215" s="314">
        <v>376</v>
      </c>
      <c r="G215" s="315" t="s">
        <v>2055</v>
      </c>
      <c r="H215" s="316" t="s">
        <v>1508</v>
      </c>
      <c r="I215" s="317" t="s">
        <v>2876</v>
      </c>
      <c r="J215" s="314"/>
      <c r="K215" s="316"/>
      <c r="L215" s="316"/>
      <c r="M215" s="316"/>
      <c r="N215" s="316"/>
      <c r="O215" s="318"/>
      <c r="P215" s="318" t="s">
        <v>684</v>
      </c>
      <c r="Q215" s="320"/>
      <c r="R215" s="320"/>
      <c r="S215" s="320"/>
      <c r="T215" s="320"/>
      <c r="U215" s="320" t="s">
        <v>633</v>
      </c>
      <c r="V215" s="320"/>
      <c r="W215" s="320"/>
      <c r="X215" s="320">
        <v>258</v>
      </c>
      <c r="Y215" s="320"/>
    </row>
    <row r="216" spans="1:25" ht="72.900000000000006" x14ac:dyDescent="0.4">
      <c r="A216" s="312" t="s">
        <v>670</v>
      </c>
      <c r="B216" s="312"/>
      <c r="C216" s="312"/>
      <c r="D216" s="312"/>
      <c r="E216" s="323"/>
      <c r="F216" s="314">
        <v>321</v>
      </c>
      <c r="G216" s="315" t="s">
        <v>2054</v>
      </c>
      <c r="H216" s="316" t="s">
        <v>1500</v>
      </c>
      <c r="I216" s="317" t="s">
        <v>1434</v>
      </c>
      <c r="J216" s="317"/>
      <c r="K216" s="316"/>
      <c r="L216" s="316"/>
      <c r="M216" s="316"/>
      <c r="N216" s="316"/>
      <c r="O216" s="318"/>
      <c r="P216" s="318" t="s">
        <v>684</v>
      </c>
      <c r="Q216" s="319"/>
      <c r="R216" s="320"/>
      <c r="S216" s="320"/>
      <c r="T216" s="320"/>
      <c r="U216" s="320" t="s">
        <v>633</v>
      </c>
      <c r="V216" s="320"/>
      <c r="W216" s="320"/>
      <c r="X216" s="320">
        <v>259</v>
      </c>
      <c r="Y216" s="320"/>
    </row>
    <row r="217" spans="1:25" ht="116.6" x14ac:dyDescent="0.4">
      <c r="A217" s="312" t="s">
        <v>670</v>
      </c>
      <c r="B217" s="312"/>
      <c r="C217" s="312"/>
      <c r="D217" s="312"/>
      <c r="E217" s="323"/>
      <c r="F217" s="314">
        <v>334</v>
      </c>
      <c r="G217" s="315" t="s">
        <v>2052</v>
      </c>
      <c r="H217" s="316" t="s">
        <v>1538</v>
      </c>
      <c r="I217" s="317" t="s">
        <v>1434</v>
      </c>
      <c r="J217" s="317"/>
      <c r="K217" s="316"/>
      <c r="L217" s="316"/>
      <c r="M217" s="316"/>
      <c r="N217" s="316"/>
      <c r="O217" s="318"/>
      <c r="P217" s="316" t="s">
        <v>685</v>
      </c>
      <c r="Q217" s="319"/>
      <c r="R217" s="320"/>
      <c r="S217" s="320"/>
      <c r="T217" s="320"/>
      <c r="U217" s="320" t="s">
        <v>633</v>
      </c>
      <c r="V217" s="320"/>
      <c r="W217" s="320"/>
      <c r="X217" s="320">
        <v>260</v>
      </c>
      <c r="Y217" s="320"/>
    </row>
    <row r="218" spans="1:25" ht="87.45" x14ac:dyDescent="0.4">
      <c r="A218" s="70" t="s">
        <v>670</v>
      </c>
      <c r="B218" s="70"/>
      <c r="C218" s="70"/>
      <c r="D218" s="70"/>
      <c r="E218" s="71" t="s">
        <v>686</v>
      </c>
      <c r="F218" s="72">
        <v>331</v>
      </c>
      <c r="G218" s="73" t="s">
        <v>2053</v>
      </c>
      <c r="H218" s="74" t="s">
        <v>1538</v>
      </c>
      <c r="I218" s="76" t="s">
        <v>1434</v>
      </c>
      <c r="J218" s="72"/>
      <c r="K218" s="74"/>
      <c r="L218" s="74"/>
      <c r="M218" s="74"/>
      <c r="N218" s="74"/>
      <c r="O218" s="77"/>
      <c r="P218" s="77" t="s">
        <v>687</v>
      </c>
      <c r="Q218" s="306"/>
      <c r="R218" s="306"/>
      <c r="S218" s="306"/>
      <c r="T218" s="306"/>
      <c r="U218" s="33" t="s">
        <v>633</v>
      </c>
      <c r="V218" s="33"/>
      <c r="W218" s="306"/>
      <c r="X218" s="306">
        <v>261</v>
      </c>
      <c r="Y218" s="306"/>
    </row>
    <row r="219" spans="1:25" ht="87.45" x14ac:dyDescent="0.4">
      <c r="A219" s="70" t="s">
        <v>670</v>
      </c>
      <c r="B219" s="70"/>
      <c r="C219" s="70"/>
      <c r="D219" s="70"/>
      <c r="E219" s="71"/>
      <c r="F219" s="72">
        <v>374</v>
      </c>
      <c r="G219" s="73" t="s">
        <v>2051</v>
      </c>
      <c r="H219" s="74" t="s">
        <v>1508</v>
      </c>
      <c r="I219" s="76" t="s">
        <v>2876</v>
      </c>
      <c r="J219" s="76"/>
      <c r="K219" s="74"/>
      <c r="L219" s="74"/>
      <c r="M219" s="74"/>
      <c r="N219" s="74"/>
      <c r="O219" s="77"/>
      <c r="P219" s="77" t="s">
        <v>687</v>
      </c>
      <c r="Q219" s="306"/>
      <c r="R219" s="306"/>
      <c r="S219" s="306"/>
      <c r="T219" s="306"/>
      <c r="U219" s="33" t="s">
        <v>633</v>
      </c>
      <c r="V219" s="33"/>
      <c r="W219" s="306"/>
      <c r="X219" s="306">
        <v>262</v>
      </c>
      <c r="Y219" s="306"/>
    </row>
    <row r="220" spans="1:25" ht="87.45" x14ac:dyDescent="0.4">
      <c r="A220" s="70" t="s">
        <v>670</v>
      </c>
      <c r="B220" s="70"/>
      <c r="C220" s="70"/>
      <c r="D220" s="70"/>
      <c r="E220" s="71"/>
      <c r="F220" s="72">
        <v>261</v>
      </c>
      <c r="G220" s="73" t="s">
        <v>2050</v>
      </c>
      <c r="H220" s="74" t="s">
        <v>1534</v>
      </c>
      <c r="I220" s="76" t="s">
        <v>1440</v>
      </c>
      <c r="J220" s="76"/>
      <c r="K220" s="74"/>
      <c r="L220" s="74"/>
      <c r="M220" s="74"/>
      <c r="N220" s="74"/>
      <c r="O220" s="77"/>
      <c r="P220" s="77" t="s">
        <v>687</v>
      </c>
      <c r="Q220" s="305"/>
      <c r="R220" s="306"/>
      <c r="S220" s="306"/>
      <c r="T220" s="306"/>
      <c r="U220" s="33" t="s">
        <v>633</v>
      </c>
      <c r="V220" s="33"/>
      <c r="W220" s="306"/>
      <c r="X220" s="306">
        <v>263</v>
      </c>
      <c r="Y220" s="306"/>
    </row>
    <row r="221" spans="1:25" ht="174.9" x14ac:dyDescent="0.4">
      <c r="A221" s="70" t="s">
        <v>670</v>
      </c>
      <c r="B221" s="70"/>
      <c r="C221" s="70"/>
      <c r="D221" s="70"/>
      <c r="E221" s="71"/>
      <c r="F221" s="72">
        <v>337</v>
      </c>
      <c r="G221" s="73" t="s">
        <v>2049</v>
      </c>
      <c r="H221" s="74" t="s">
        <v>1538</v>
      </c>
      <c r="I221" s="76" t="s">
        <v>1434</v>
      </c>
      <c r="J221" s="76"/>
      <c r="K221" s="74"/>
      <c r="L221" s="74"/>
      <c r="M221" s="74"/>
      <c r="N221" s="74"/>
      <c r="O221" s="77"/>
      <c r="P221" s="77" t="s">
        <v>687</v>
      </c>
      <c r="Q221" s="305"/>
      <c r="R221" s="306"/>
      <c r="S221" s="306"/>
      <c r="T221" s="306"/>
      <c r="U221" s="33" t="s">
        <v>633</v>
      </c>
      <c r="V221" s="33"/>
      <c r="W221" s="306"/>
      <c r="X221" s="306">
        <v>264</v>
      </c>
      <c r="Y221" s="306"/>
    </row>
    <row r="222" spans="1:25" ht="72.900000000000006" x14ac:dyDescent="0.4">
      <c r="A222" s="312" t="s">
        <v>670</v>
      </c>
      <c r="B222" s="312"/>
      <c r="C222" s="312"/>
      <c r="D222" s="312"/>
      <c r="E222" s="313" t="s">
        <v>688</v>
      </c>
      <c r="F222" s="314">
        <v>320</v>
      </c>
      <c r="G222" s="315" t="s">
        <v>2048</v>
      </c>
      <c r="H222" s="316" t="s">
        <v>1500</v>
      </c>
      <c r="I222" s="317" t="s">
        <v>1434</v>
      </c>
      <c r="J222" s="317"/>
      <c r="K222" s="316"/>
      <c r="L222" s="316"/>
      <c r="M222" s="316"/>
      <c r="N222" s="316"/>
      <c r="O222" s="318"/>
      <c r="P222" s="316" t="s">
        <v>689</v>
      </c>
      <c r="Q222" s="319"/>
      <c r="R222" s="320"/>
      <c r="S222" s="320"/>
      <c r="T222" s="320"/>
      <c r="U222" s="320" t="s">
        <v>633</v>
      </c>
      <c r="V222" s="320"/>
      <c r="W222" s="320"/>
      <c r="X222" s="320">
        <v>265</v>
      </c>
      <c r="Y222" s="320"/>
    </row>
    <row r="223" spans="1:25" ht="87.45" x14ac:dyDescent="0.4">
      <c r="A223" s="312" t="s">
        <v>670</v>
      </c>
      <c r="B223" s="312"/>
      <c r="C223" s="312"/>
      <c r="D223" s="312"/>
      <c r="E223" s="313"/>
      <c r="F223" s="314">
        <v>322</v>
      </c>
      <c r="G223" s="315" t="s">
        <v>2047</v>
      </c>
      <c r="H223" s="316" t="s">
        <v>1539</v>
      </c>
      <c r="I223" s="317" t="s">
        <v>1434</v>
      </c>
      <c r="J223" s="317"/>
      <c r="K223" s="316"/>
      <c r="L223" s="316"/>
      <c r="M223" s="316"/>
      <c r="N223" s="316"/>
      <c r="O223" s="318"/>
      <c r="P223" s="316" t="s">
        <v>689</v>
      </c>
      <c r="Q223" s="319"/>
      <c r="R223" s="320"/>
      <c r="S223" s="320"/>
      <c r="T223" s="320"/>
      <c r="U223" s="320" t="s">
        <v>633</v>
      </c>
      <c r="V223" s="320"/>
      <c r="W223" s="320"/>
      <c r="X223" s="320">
        <v>266</v>
      </c>
      <c r="Y223" s="320"/>
    </row>
    <row r="224" spans="1:25" ht="87.45" x14ac:dyDescent="0.4">
      <c r="A224" s="312" t="s">
        <v>670</v>
      </c>
      <c r="B224" s="312"/>
      <c r="C224" s="312"/>
      <c r="D224" s="312"/>
      <c r="E224" s="313"/>
      <c r="F224" s="314">
        <v>369</v>
      </c>
      <c r="G224" s="315" t="s">
        <v>2046</v>
      </c>
      <c r="H224" s="316" t="s">
        <v>1519</v>
      </c>
      <c r="I224" s="317" t="s">
        <v>2876</v>
      </c>
      <c r="J224" s="317"/>
      <c r="K224" s="316"/>
      <c r="L224" s="316"/>
      <c r="M224" s="316"/>
      <c r="N224" s="316"/>
      <c r="O224" s="318"/>
      <c r="P224" s="316" t="s">
        <v>689</v>
      </c>
      <c r="Q224" s="319"/>
      <c r="R224" s="320"/>
      <c r="S224" s="320"/>
      <c r="T224" s="320"/>
      <c r="U224" s="320" t="s">
        <v>633</v>
      </c>
      <c r="V224" s="320"/>
      <c r="W224" s="320"/>
      <c r="X224" s="320">
        <v>267</v>
      </c>
      <c r="Y224" s="320"/>
    </row>
    <row r="225" spans="1:25" ht="72.900000000000006" x14ac:dyDescent="0.4">
      <c r="A225" s="70" t="s">
        <v>670</v>
      </c>
      <c r="B225" s="70"/>
      <c r="C225" s="70"/>
      <c r="D225" s="70"/>
      <c r="E225" s="71" t="s">
        <v>690</v>
      </c>
      <c r="F225" s="72">
        <v>265</v>
      </c>
      <c r="G225" s="73" t="s">
        <v>2045</v>
      </c>
      <c r="H225" s="74" t="s">
        <v>1540</v>
      </c>
      <c r="I225" s="76" t="s">
        <v>1440</v>
      </c>
      <c r="J225" s="76"/>
      <c r="K225" s="74"/>
      <c r="L225" s="74"/>
      <c r="M225" s="74"/>
      <c r="N225" s="74"/>
      <c r="O225" s="77"/>
      <c r="P225" s="74" t="s">
        <v>691</v>
      </c>
      <c r="Q225" s="305"/>
      <c r="R225" s="306"/>
      <c r="S225" s="306"/>
      <c r="T225" s="306"/>
      <c r="U225" s="33" t="s">
        <v>633</v>
      </c>
      <c r="V225" s="33"/>
      <c r="W225" s="306"/>
      <c r="X225" s="306">
        <v>268</v>
      </c>
      <c r="Y225" s="306"/>
    </row>
    <row r="226" spans="1:25" ht="87.45" x14ac:dyDescent="0.4">
      <c r="A226" s="70" t="s">
        <v>670</v>
      </c>
      <c r="B226" s="70"/>
      <c r="C226" s="70"/>
      <c r="D226" s="70"/>
      <c r="E226" s="71"/>
      <c r="F226" s="72">
        <v>80</v>
      </c>
      <c r="G226" s="73" t="s">
        <v>2044</v>
      </c>
      <c r="H226" s="74" t="s">
        <v>1541</v>
      </c>
      <c r="I226" s="76" t="s">
        <v>1439</v>
      </c>
      <c r="J226" s="76"/>
      <c r="K226" s="74" t="s">
        <v>637</v>
      </c>
      <c r="L226" s="74"/>
      <c r="M226" s="74"/>
      <c r="N226" s="74"/>
      <c r="O226" s="77"/>
      <c r="P226" s="74" t="s">
        <v>692</v>
      </c>
      <c r="Q226" s="305" t="s">
        <v>656</v>
      </c>
      <c r="R226" s="306"/>
      <c r="S226" s="306"/>
      <c r="T226" s="306"/>
      <c r="U226" s="33" t="s">
        <v>633</v>
      </c>
      <c r="V226" s="33"/>
      <c r="W226" s="306"/>
      <c r="X226" s="306">
        <v>269</v>
      </c>
      <c r="Y226" s="306"/>
    </row>
    <row r="227" spans="1:25" ht="116.6" x14ac:dyDescent="0.4">
      <c r="A227" s="70" t="s">
        <v>670</v>
      </c>
      <c r="B227" s="70"/>
      <c r="C227" s="70"/>
      <c r="D227" s="70"/>
      <c r="E227" s="71"/>
      <c r="F227" s="72">
        <v>271</v>
      </c>
      <c r="G227" s="73" t="s">
        <v>2043</v>
      </c>
      <c r="H227" s="74" t="s">
        <v>1542</v>
      </c>
      <c r="I227" s="76" t="s">
        <v>1440</v>
      </c>
      <c r="J227" s="76"/>
      <c r="K227" s="74"/>
      <c r="L227" s="74"/>
      <c r="M227" s="74"/>
      <c r="N227" s="74"/>
      <c r="O227" s="77"/>
      <c r="P227" s="74" t="s">
        <v>691</v>
      </c>
      <c r="Q227" s="305"/>
      <c r="R227" s="306"/>
      <c r="S227" s="306"/>
      <c r="T227" s="306"/>
      <c r="U227" s="33" t="s">
        <v>633</v>
      </c>
      <c r="V227" s="33"/>
      <c r="W227" s="306"/>
      <c r="X227" s="306">
        <v>270</v>
      </c>
      <c r="Y227" s="306"/>
    </row>
    <row r="228" spans="1:25" ht="58.3" x14ac:dyDescent="0.4">
      <c r="A228" s="70" t="s">
        <v>670</v>
      </c>
      <c r="B228" s="70"/>
      <c r="C228" s="70"/>
      <c r="D228" s="70"/>
      <c r="E228" s="71"/>
      <c r="F228" s="72">
        <v>536</v>
      </c>
      <c r="G228" s="73" t="s">
        <v>2042</v>
      </c>
      <c r="H228" s="74" t="s">
        <v>2389</v>
      </c>
      <c r="I228" s="76" t="s">
        <v>2390</v>
      </c>
      <c r="J228" s="72"/>
      <c r="K228" s="74"/>
      <c r="L228" s="74"/>
      <c r="M228" s="74"/>
      <c r="N228" s="74"/>
      <c r="O228" s="77"/>
      <c r="P228" s="77" t="s">
        <v>691</v>
      </c>
      <c r="Q228" s="306"/>
      <c r="R228" s="306"/>
      <c r="S228" s="306"/>
      <c r="T228" s="306"/>
      <c r="U228" s="33" t="s">
        <v>633</v>
      </c>
      <c r="V228" s="33"/>
      <c r="W228" s="306"/>
      <c r="X228" s="306">
        <v>271</v>
      </c>
      <c r="Y228" s="306"/>
    </row>
    <row r="229" spans="1:25" ht="72.900000000000006" x14ac:dyDescent="0.4">
      <c r="A229" s="70" t="s">
        <v>670</v>
      </c>
      <c r="B229" s="70"/>
      <c r="C229" s="70"/>
      <c r="D229" s="70"/>
      <c r="E229" s="71"/>
      <c r="F229" s="72">
        <v>556</v>
      </c>
      <c r="G229" s="73" t="s">
        <v>2041</v>
      </c>
      <c r="H229" s="74" t="s">
        <v>2399</v>
      </c>
      <c r="I229" s="76" t="s">
        <v>2390</v>
      </c>
      <c r="J229" s="72"/>
      <c r="K229" s="74"/>
      <c r="L229" s="74"/>
      <c r="M229" s="74"/>
      <c r="N229" s="74"/>
      <c r="O229" s="77"/>
      <c r="P229" s="77" t="s">
        <v>691</v>
      </c>
      <c r="Q229" s="306"/>
      <c r="R229" s="306"/>
      <c r="S229" s="306"/>
      <c r="T229" s="306"/>
      <c r="U229" s="33" t="s">
        <v>633</v>
      </c>
      <c r="V229" s="33"/>
      <c r="W229" s="306"/>
      <c r="X229" s="306">
        <v>272</v>
      </c>
      <c r="Y229" s="306"/>
    </row>
    <row r="230" spans="1:25" ht="72.900000000000006" x14ac:dyDescent="0.4">
      <c r="A230" s="312" t="s">
        <v>670</v>
      </c>
      <c r="B230" s="312"/>
      <c r="C230" s="312"/>
      <c r="D230" s="312"/>
      <c r="E230" s="313" t="s">
        <v>693</v>
      </c>
      <c r="F230" s="314">
        <v>48</v>
      </c>
      <c r="G230" s="315" t="s">
        <v>2040</v>
      </c>
      <c r="H230" s="316" t="s">
        <v>1543</v>
      </c>
      <c r="I230" s="317" t="s">
        <v>1436</v>
      </c>
      <c r="J230" s="317"/>
      <c r="K230" s="316"/>
      <c r="L230" s="316"/>
      <c r="M230" s="316" t="s">
        <v>637</v>
      </c>
      <c r="N230" s="316"/>
      <c r="O230" s="318"/>
      <c r="P230" s="316" t="s">
        <v>694</v>
      </c>
      <c r="Q230" s="319" t="s">
        <v>656</v>
      </c>
      <c r="R230" s="320"/>
      <c r="S230" s="320"/>
      <c r="T230" s="320"/>
      <c r="U230" s="320" t="s">
        <v>633</v>
      </c>
      <c r="V230" s="320"/>
      <c r="W230" s="320"/>
      <c r="X230" s="320">
        <v>273</v>
      </c>
      <c r="Y230" s="320"/>
    </row>
    <row r="231" spans="1:25" ht="72.900000000000006" x14ac:dyDescent="0.4">
      <c r="A231" s="312" t="s">
        <v>670</v>
      </c>
      <c r="B231" s="312"/>
      <c r="C231" s="312"/>
      <c r="D231" s="312"/>
      <c r="E231" s="313"/>
      <c r="F231" s="314">
        <v>82</v>
      </c>
      <c r="G231" s="315" t="s">
        <v>2039</v>
      </c>
      <c r="H231" s="316" t="s">
        <v>1544</v>
      </c>
      <c r="I231" s="317" t="s">
        <v>1439</v>
      </c>
      <c r="J231" s="317"/>
      <c r="K231" s="316"/>
      <c r="L231" s="316"/>
      <c r="M231" s="316" t="s">
        <v>664</v>
      </c>
      <c r="N231" s="316" t="s">
        <v>695</v>
      </c>
      <c r="O231" s="318"/>
      <c r="P231" s="318" t="s">
        <v>696</v>
      </c>
      <c r="Q231" s="319" t="s">
        <v>656</v>
      </c>
      <c r="R231" s="320"/>
      <c r="S231" s="320"/>
      <c r="T231" s="320"/>
      <c r="U231" s="320" t="s">
        <v>633</v>
      </c>
      <c r="V231" s="320"/>
      <c r="W231" s="320"/>
      <c r="X231" s="320">
        <v>274</v>
      </c>
      <c r="Y231" s="320"/>
    </row>
    <row r="232" spans="1:25" ht="145.75" x14ac:dyDescent="0.4">
      <c r="A232" s="312" t="s">
        <v>670</v>
      </c>
      <c r="B232" s="312"/>
      <c r="C232" s="312"/>
      <c r="D232" s="312"/>
      <c r="E232" s="313"/>
      <c r="F232" s="314">
        <v>259</v>
      </c>
      <c r="G232" s="315" t="s">
        <v>2038</v>
      </c>
      <c r="H232" s="316" t="s">
        <v>1534</v>
      </c>
      <c r="I232" s="317" t="s">
        <v>1440</v>
      </c>
      <c r="J232" s="317"/>
      <c r="K232" s="316"/>
      <c r="L232" s="316"/>
      <c r="M232" s="316"/>
      <c r="N232" s="316"/>
      <c r="O232" s="318"/>
      <c r="P232" s="318" t="s">
        <v>696</v>
      </c>
      <c r="Q232" s="319"/>
      <c r="R232" s="320"/>
      <c r="S232" s="320"/>
      <c r="T232" s="320"/>
      <c r="U232" s="320" t="s">
        <v>633</v>
      </c>
      <c r="V232" s="320"/>
      <c r="W232" s="320"/>
      <c r="X232" s="320">
        <v>275</v>
      </c>
      <c r="Y232" s="320"/>
    </row>
    <row r="233" spans="1:25" ht="43.75" x14ac:dyDescent="0.4">
      <c r="A233" s="312" t="s">
        <v>670</v>
      </c>
      <c r="B233" s="312"/>
      <c r="C233" s="312"/>
      <c r="D233" s="312"/>
      <c r="E233" s="313"/>
      <c r="F233" s="314">
        <v>275</v>
      </c>
      <c r="G233" s="315" t="s">
        <v>2037</v>
      </c>
      <c r="H233" s="316" t="s">
        <v>1531</v>
      </c>
      <c r="I233" s="317" t="s">
        <v>1435</v>
      </c>
      <c r="J233" s="317"/>
      <c r="K233" s="316"/>
      <c r="L233" s="316"/>
      <c r="M233" s="316"/>
      <c r="N233" s="316"/>
      <c r="O233" s="318"/>
      <c r="P233" s="318" t="s">
        <v>696</v>
      </c>
      <c r="Q233" s="319" t="s">
        <v>656</v>
      </c>
      <c r="R233" s="320"/>
      <c r="S233" s="320"/>
      <c r="T233" s="320"/>
      <c r="U233" s="320" t="s">
        <v>633</v>
      </c>
      <c r="V233" s="320"/>
      <c r="W233" s="320"/>
      <c r="X233" s="320">
        <v>276</v>
      </c>
      <c r="Y233" s="320"/>
    </row>
    <row r="234" spans="1:25" ht="87.45" x14ac:dyDescent="0.4">
      <c r="A234" s="312" t="s">
        <v>670</v>
      </c>
      <c r="B234" s="312"/>
      <c r="C234" s="312"/>
      <c r="D234" s="312"/>
      <c r="E234" s="313"/>
      <c r="F234" s="314">
        <v>298</v>
      </c>
      <c r="G234" s="315" t="s">
        <v>2036</v>
      </c>
      <c r="H234" s="316" t="s">
        <v>1530</v>
      </c>
      <c r="I234" s="317" t="s">
        <v>1435</v>
      </c>
      <c r="J234" s="317"/>
      <c r="K234" s="316"/>
      <c r="L234" s="316"/>
      <c r="M234" s="316"/>
      <c r="N234" s="316"/>
      <c r="O234" s="318"/>
      <c r="P234" s="318" t="s">
        <v>696</v>
      </c>
      <c r="Q234" s="319" t="s">
        <v>656</v>
      </c>
      <c r="R234" s="320"/>
      <c r="S234" s="320"/>
      <c r="T234" s="320"/>
      <c r="U234" s="320" t="s">
        <v>633</v>
      </c>
      <c r="V234" s="320"/>
      <c r="W234" s="320"/>
      <c r="X234" s="320">
        <v>277</v>
      </c>
      <c r="Y234" s="320"/>
    </row>
    <row r="235" spans="1:25" ht="87.45" x14ac:dyDescent="0.4">
      <c r="A235" s="312" t="s">
        <v>670</v>
      </c>
      <c r="B235" s="312"/>
      <c r="C235" s="312"/>
      <c r="D235" s="312"/>
      <c r="E235" s="313"/>
      <c r="F235" s="314">
        <v>323</v>
      </c>
      <c r="G235" s="315" t="s">
        <v>2035</v>
      </c>
      <c r="H235" s="316" t="s">
        <v>1539</v>
      </c>
      <c r="I235" s="317" t="s">
        <v>1434</v>
      </c>
      <c r="J235" s="317"/>
      <c r="K235" s="316"/>
      <c r="L235" s="316"/>
      <c r="M235" s="316"/>
      <c r="N235" s="316"/>
      <c r="O235" s="318"/>
      <c r="P235" s="318" t="s">
        <v>696</v>
      </c>
      <c r="Q235" s="319"/>
      <c r="R235" s="320"/>
      <c r="S235" s="320"/>
      <c r="T235" s="320"/>
      <c r="U235" s="320" t="s">
        <v>633</v>
      </c>
      <c r="V235" s="320"/>
      <c r="W235" s="320"/>
      <c r="X235" s="320">
        <v>278</v>
      </c>
      <c r="Y235" s="320"/>
    </row>
    <row r="236" spans="1:25" ht="87.45" x14ac:dyDescent="0.4">
      <c r="A236" s="312" t="s">
        <v>670</v>
      </c>
      <c r="B236" s="312"/>
      <c r="C236" s="312"/>
      <c r="D236" s="312"/>
      <c r="E236" s="313"/>
      <c r="F236" s="314">
        <v>370</v>
      </c>
      <c r="G236" s="315" t="s">
        <v>2034</v>
      </c>
      <c r="H236" s="316" t="s">
        <v>1519</v>
      </c>
      <c r="I236" s="317" t="s">
        <v>2876</v>
      </c>
      <c r="J236" s="317"/>
      <c r="K236" s="316"/>
      <c r="L236" s="316"/>
      <c r="M236" s="316"/>
      <c r="N236" s="316"/>
      <c r="O236" s="318"/>
      <c r="P236" s="318" t="s">
        <v>696</v>
      </c>
      <c r="Q236" s="319"/>
      <c r="R236" s="320"/>
      <c r="S236" s="320"/>
      <c r="T236" s="320"/>
      <c r="U236" s="320" t="s">
        <v>633</v>
      </c>
      <c r="V236" s="320"/>
      <c r="W236" s="320"/>
      <c r="X236" s="320">
        <v>279</v>
      </c>
      <c r="Y236" s="320"/>
    </row>
    <row r="237" spans="1:25" ht="87.45" x14ac:dyDescent="0.4">
      <c r="A237" s="70" t="s">
        <v>670</v>
      </c>
      <c r="B237" s="70"/>
      <c r="C237" s="70"/>
      <c r="D237" s="70"/>
      <c r="E237" s="71" t="s">
        <v>697</v>
      </c>
      <c r="F237" s="72">
        <v>324</v>
      </c>
      <c r="G237" s="73" t="s">
        <v>2033</v>
      </c>
      <c r="H237" s="74" t="s">
        <v>1545</v>
      </c>
      <c r="I237" s="76" t="s">
        <v>1434</v>
      </c>
      <c r="J237" s="76"/>
      <c r="K237" s="74"/>
      <c r="L237" s="74"/>
      <c r="M237" s="74"/>
      <c r="N237" s="74"/>
      <c r="O237" s="77"/>
      <c r="P237" s="77" t="s">
        <v>698</v>
      </c>
      <c r="Q237" s="305"/>
      <c r="R237" s="306"/>
      <c r="S237" s="306"/>
      <c r="T237" s="306"/>
      <c r="U237" s="33" t="s">
        <v>633</v>
      </c>
      <c r="V237" s="33"/>
      <c r="W237" s="306"/>
      <c r="X237" s="306">
        <v>280</v>
      </c>
      <c r="Y237" s="306"/>
    </row>
    <row r="238" spans="1:25" ht="87.45" x14ac:dyDescent="0.4">
      <c r="A238" s="70" t="s">
        <v>670</v>
      </c>
      <c r="B238" s="70"/>
      <c r="C238" s="70"/>
      <c r="D238" s="70"/>
      <c r="E238" s="71"/>
      <c r="F238" s="72">
        <v>372</v>
      </c>
      <c r="G238" s="73" t="s">
        <v>2032</v>
      </c>
      <c r="H238" s="74" t="s">
        <v>1519</v>
      </c>
      <c r="I238" s="76" t="s">
        <v>2876</v>
      </c>
      <c r="J238" s="76"/>
      <c r="K238" s="74"/>
      <c r="L238" s="74"/>
      <c r="M238" s="74"/>
      <c r="N238" s="74"/>
      <c r="O238" s="77"/>
      <c r="P238" s="77" t="s">
        <v>698</v>
      </c>
      <c r="Q238" s="305"/>
      <c r="R238" s="306"/>
      <c r="S238" s="306"/>
      <c r="T238" s="306"/>
      <c r="U238" s="33" t="s">
        <v>633</v>
      </c>
      <c r="V238" s="33"/>
      <c r="W238" s="306"/>
      <c r="X238" s="306">
        <v>281</v>
      </c>
      <c r="Y238" s="306"/>
    </row>
    <row r="239" spans="1:25" ht="87.45" x14ac:dyDescent="0.4">
      <c r="A239" s="70" t="s">
        <v>670</v>
      </c>
      <c r="B239" s="70"/>
      <c r="C239" s="70"/>
      <c r="D239" s="70"/>
      <c r="E239" s="71"/>
      <c r="F239" s="72">
        <v>375</v>
      </c>
      <c r="G239" s="73" t="s">
        <v>2031</v>
      </c>
      <c r="H239" s="74" t="s">
        <v>1508</v>
      </c>
      <c r="I239" s="76" t="s">
        <v>2876</v>
      </c>
      <c r="J239" s="76"/>
      <c r="K239" s="74"/>
      <c r="L239" s="74"/>
      <c r="M239" s="74"/>
      <c r="N239" s="74"/>
      <c r="O239" s="77"/>
      <c r="P239" s="77" t="s">
        <v>698</v>
      </c>
      <c r="Q239" s="305"/>
      <c r="R239" s="306"/>
      <c r="S239" s="306"/>
      <c r="T239" s="306"/>
      <c r="U239" s="33" t="s">
        <v>633</v>
      </c>
      <c r="V239" s="33"/>
      <c r="W239" s="306"/>
      <c r="X239" s="306">
        <v>282</v>
      </c>
      <c r="Y239" s="306"/>
    </row>
    <row r="240" spans="1:25" ht="87.45" x14ac:dyDescent="0.4">
      <c r="A240" s="32" t="s">
        <v>670</v>
      </c>
      <c r="B240" s="32"/>
      <c r="C240" s="32"/>
      <c r="D240" s="32"/>
      <c r="E240" s="30"/>
      <c r="F240" s="31">
        <v>380</v>
      </c>
      <c r="G240" s="56" t="s">
        <v>2030</v>
      </c>
      <c r="H240" s="21" t="s">
        <v>1516</v>
      </c>
      <c r="I240" s="82" t="s">
        <v>2876</v>
      </c>
      <c r="J240" s="82"/>
      <c r="K240" s="21"/>
      <c r="L240" s="21"/>
      <c r="M240" s="21"/>
      <c r="N240" s="21"/>
      <c r="O240" s="22"/>
      <c r="P240" s="22"/>
      <c r="Q240" s="34"/>
      <c r="R240" s="33"/>
      <c r="S240" s="33"/>
      <c r="T240" s="33"/>
      <c r="U240" s="33" t="s">
        <v>633</v>
      </c>
      <c r="V240" s="33"/>
      <c r="W240" s="33"/>
      <c r="X240" s="33">
        <v>283</v>
      </c>
      <c r="Y240" s="33"/>
    </row>
    <row r="241" spans="1:25" ht="58.3" x14ac:dyDescent="0.4">
      <c r="A241" s="72" t="s">
        <v>699</v>
      </c>
      <c r="B241" s="70"/>
      <c r="C241" s="72"/>
      <c r="D241" s="72"/>
      <c r="E241" s="71" t="s">
        <v>2400</v>
      </c>
      <c r="F241" s="72">
        <v>518</v>
      </c>
      <c r="G241" s="73" t="s">
        <v>2029</v>
      </c>
      <c r="H241" s="74" t="s">
        <v>2401</v>
      </c>
      <c r="I241" s="76" t="s">
        <v>2390</v>
      </c>
      <c r="J241" s="72"/>
      <c r="K241" s="74"/>
      <c r="L241" s="74"/>
      <c r="M241" s="74"/>
      <c r="N241" s="74"/>
      <c r="O241" s="77"/>
      <c r="P241" s="77" t="s">
        <v>700</v>
      </c>
      <c r="Q241" s="305" t="s">
        <v>656</v>
      </c>
      <c r="R241" s="306"/>
      <c r="S241" s="306"/>
      <c r="T241" s="306"/>
      <c r="U241" s="33" t="s">
        <v>633</v>
      </c>
      <c r="V241" s="33"/>
      <c r="W241" s="306"/>
      <c r="X241" s="306">
        <v>284</v>
      </c>
      <c r="Y241" s="306"/>
    </row>
    <row r="242" spans="1:25" ht="29.15" x14ac:dyDescent="0.4">
      <c r="A242" s="72" t="s">
        <v>699</v>
      </c>
      <c r="B242" s="70"/>
      <c r="C242" s="72"/>
      <c r="D242" s="72"/>
      <c r="E242" s="71"/>
      <c r="F242" s="72">
        <v>519</v>
      </c>
      <c r="G242" s="73" t="s">
        <v>2028</v>
      </c>
      <c r="H242" s="74" t="s">
        <v>2396</v>
      </c>
      <c r="I242" s="76" t="s">
        <v>2390</v>
      </c>
      <c r="J242" s="72"/>
      <c r="K242" s="74"/>
      <c r="L242" s="74"/>
      <c r="M242" s="74"/>
      <c r="N242" s="74"/>
      <c r="O242" s="77"/>
      <c r="P242" s="77" t="s">
        <v>700</v>
      </c>
      <c r="Q242" s="305" t="s">
        <v>656</v>
      </c>
      <c r="R242" s="306"/>
      <c r="S242" s="306"/>
      <c r="T242" s="306"/>
      <c r="U242" s="33" t="s">
        <v>633</v>
      </c>
      <c r="V242" s="33"/>
      <c r="W242" s="306"/>
      <c r="X242" s="306">
        <v>285</v>
      </c>
      <c r="Y242" s="306"/>
    </row>
    <row r="243" spans="1:25" ht="29.15" x14ac:dyDescent="0.4">
      <c r="A243" s="72" t="s">
        <v>699</v>
      </c>
      <c r="B243" s="70"/>
      <c r="C243" s="72"/>
      <c r="D243" s="72"/>
      <c r="E243" s="71"/>
      <c r="F243" s="72">
        <v>520</v>
      </c>
      <c r="G243" s="73" t="s">
        <v>2027</v>
      </c>
      <c r="H243" s="74" t="s">
        <v>2396</v>
      </c>
      <c r="I243" s="76" t="s">
        <v>2390</v>
      </c>
      <c r="J243" s="72"/>
      <c r="K243" s="74"/>
      <c r="L243" s="74"/>
      <c r="M243" s="74"/>
      <c r="N243" s="74"/>
      <c r="O243" s="77"/>
      <c r="P243" s="77" t="s">
        <v>700</v>
      </c>
      <c r="Q243" s="305" t="s">
        <v>656</v>
      </c>
      <c r="R243" s="306"/>
      <c r="S243" s="306"/>
      <c r="T243" s="306"/>
      <c r="U243" s="33" t="s">
        <v>633</v>
      </c>
      <c r="V243" s="33"/>
      <c r="W243" s="306"/>
      <c r="X243" s="306">
        <v>286</v>
      </c>
      <c r="Y243" s="306"/>
    </row>
    <row r="244" spans="1:25" ht="58.3" x14ac:dyDescent="0.4">
      <c r="A244" s="72" t="s">
        <v>699</v>
      </c>
      <c r="B244" s="70"/>
      <c r="C244" s="72"/>
      <c r="D244" s="72"/>
      <c r="E244" s="71"/>
      <c r="F244" s="72">
        <v>521</v>
      </c>
      <c r="G244" s="73" t="s">
        <v>2026</v>
      </c>
      <c r="H244" s="74" t="s">
        <v>2396</v>
      </c>
      <c r="I244" s="76" t="s">
        <v>2390</v>
      </c>
      <c r="J244" s="72"/>
      <c r="K244" s="74"/>
      <c r="L244" s="74"/>
      <c r="M244" s="74"/>
      <c r="N244" s="74"/>
      <c r="O244" s="77"/>
      <c r="P244" s="77" t="s">
        <v>700</v>
      </c>
      <c r="Q244" s="305" t="s">
        <v>656</v>
      </c>
      <c r="R244" s="306"/>
      <c r="S244" s="306"/>
      <c r="T244" s="306"/>
      <c r="U244" s="33" t="s">
        <v>633</v>
      </c>
      <c r="V244" s="33"/>
      <c r="W244" s="306"/>
      <c r="X244" s="306">
        <v>287</v>
      </c>
      <c r="Y244" s="306"/>
    </row>
    <row r="245" spans="1:25" ht="43.75" x14ac:dyDescent="0.4">
      <c r="A245" s="72" t="s">
        <v>699</v>
      </c>
      <c r="B245" s="70"/>
      <c r="C245" s="72"/>
      <c r="D245" s="72"/>
      <c r="E245" s="71"/>
      <c r="F245" s="72">
        <v>527</v>
      </c>
      <c r="G245" s="73" t="s">
        <v>2025</v>
      </c>
      <c r="H245" s="74" t="s">
        <v>2396</v>
      </c>
      <c r="I245" s="76" t="s">
        <v>2390</v>
      </c>
      <c r="J245" s="72"/>
      <c r="K245" s="74"/>
      <c r="L245" s="74"/>
      <c r="M245" s="74"/>
      <c r="N245" s="74"/>
      <c r="O245" s="77"/>
      <c r="P245" s="77" t="s">
        <v>700</v>
      </c>
      <c r="Q245" s="305" t="s">
        <v>656</v>
      </c>
      <c r="R245" s="306"/>
      <c r="S245" s="306"/>
      <c r="T245" s="306"/>
      <c r="U245" s="33" t="s">
        <v>633</v>
      </c>
      <c r="V245" s="33"/>
      <c r="W245" s="306"/>
      <c r="X245" s="306">
        <v>288</v>
      </c>
      <c r="Y245" s="306"/>
    </row>
    <row r="246" spans="1:25" ht="43.75" x14ac:dyDescent="0.4">
      <c r="A246" s="72" t="s">
        <v>699</v>
      </c>
      <c r="B246" s="70"/>
      <c r="C246" s="72"/>
      <c r="D246" s="72"/>
      <c r="E246" s="71"/>
      <c r="F246" s="72">
        <v>546</v>
      </c>
      <c r="G246" s="73" t="s">
        <v>2024</v>
      </c>
      <c r="H246" s="74" t="s">
        <v>2391</v>
      </c>
      <c r="I246" s="76" t="s">
        <v>2390</v>
      </c>
      <c r="J246" s="72"/>
      <c r="K246" s="74"/>
      <c r="L246" s="74"/>
      <c r="M246" s="74"/>
      <c r="N246" s="74"/>
      <c r="O246" s="77"/>
      <c r="P246" s="77" t="s">
        <v>700</v>
      </c>
      <c r="Q246" s="305" t="s">
        <v>656</v>
      </c>
      <c r="R246" s="306"/>
      <c r="S246" s="306"/>
      <c r="T246" s="306"/>
      <c r="U246" s="33" t="s">
        <v>633</v>
      </c>
      <c r="V246" s="33"/>
      <c r="W246" s="306"/>
      <c r="X246" s="306">
        <v>289</v>
      </c>
      <c r="Y246" s="306"/>
    </row>
    <row r="247" spans="1:25" ht="58.3" x14ac:dyDescent="0.4">
      <c r="A247" s="32" t="s">
        <v>699</v>
      </c>
      <c r="B247" s="32"/>
      <c r="C247" s="32"/>
      <c r="D247" s="32"/>
      <c r="E247" s="30"/>
      <c r="F247" s="31">
        <v>533</v>
      </c>
      <c r="G247" s="56" t="s">
        <v>2023</v>
      </c>
      <c r="H247" s="21" t="s">
        <v>2389</v>
      </c>
      <c r="I247" s="59" t="s">
        <v>2390</v>
      </c>
      <c r="J247" s="31"/>
      <c r="K247" s="21"/>
      <c r="L247" s="21"/>
      <c r="M247" s="21"/>
      <c r="N247" s="21"/>
      <c r="O247" s="22"/>
      <c r="P247" s="22"/>
      <c r="Q247" s="33"/>
      <c r="R247" s="33"/>
      <c r="S247" s="33"/>
      <c r="T247" s="33"/>
      <c r="U247" s="33" t="s">
        <v>633</v>
      </c>
      <c r="V247" s="33"/>
      <c r="W247" s="33"/>
      <c r="X247" s="33">
        <v>290</v>
      </c>
      <c r="Y247" s="33"/>
    </row>
    <row r="248" spans="1:25" ht="189.45" x14ac:dyDescent="0.4">
      <c r="A248" s="32" t="s">
        <v>699</v>
      </c>
      <c r="B248" s="32"/>
      <c r="C248" s="32"/>
      <c r="D248" s="32"/>
      <c r="E248" s="30"/>
      <c r="F248" s="31">
        <v>418</v>
      </c>
      <c r="G248" s="56" t="s">
        <v>2022</v>
      </c>
      <c r="H248" s="21" t="s">
        <v>1546</v>
      </c>
      <c r="I248" s="82" t="s">
        <v>1435</v>
      </c>
      <c r="J248" s="104" t="s">
        <v>1371</v>
      </c>
      <c r="K248" s="21"/>
      <c r="L248" s="21"/>
      <c r="M248" s="21"/>
      <c r="N248" s="21"/>
      <c r="O248" s="22"/>
      <c r="P248" s="21"/>
      <c r="Q248" s="34"/>
      <c r="R248" s="33"/>
      <c r="S248" s="33"/>
      <c r="T248" s="33"/>
      <c r="U248" s="33" t="s">
        <v>633</v>
      </c>
      <c r="V248" s="33"/>
      <c r="W248" s="33"/>
      <c r="X248" s="33">
        <v>291</v>
      </c>
      <c r="Y248" s="33"/>
    </row>
    <row r="249" spans="1:25" ht="72.900000000000006" x14ac:dyDescent="0.4">
      <c r="A249" s="32" t="s">
        <v>699</v>
      </c>
      <c r="B249" s="32"/>
      <c r="C249" s="32"/>
      <c r="D249" s="32"/>
      <c r="E249" s="30"/>
      <c r="F249" s="31">
        <v>529</v>
      </c>
      <c r="G249" s="56" t="s">
        <v>2021</v>
      </c>
      <c r="H249" s="21" t="s">
        <v>2402</v>
      </c>
      <c r="I249" s="59" t="s">
        <v>2390</v>
      </c>
      <c r="J249" s="31"/>
      <c r="K249" s="21"/>
      <c r="L249" s="21"/>
      <c r="M249" s="21"/>
      <c r="N249" s="21"/>
      <c r="O249" s="22"/>
      <c r="P249" s="22"/>
      <c r="Q249" s="33"/>
      <c r="R249" s="33"/>
      <c r="S249" s="33"/>
      <c r="T249" s="33"/>
      <c r="U249" s="33" t="s">
        <v>633</v>
      </c>
      <c r="V249" s="33"/>
      <c r="W249" s="33"/>
      <c r="X249" s="33">
        <v>292</v>
      </c>
      <c r="Y249" s="33"/>
    </row>
    <row r="250" spans="1:25" ht="29.15" x14ac:dyDescent="0.4">
      <c r="A250" s="31" t="s">
        <v>699</v>
      </c>
      <c r="B250" s="32"/>
      <c r="C250" s="31"/>
      <c r="D250" s="31"/>
      <c r="E250" s="30"/>
      <c r="F250" s="31">
        <v>626</v>
      </c>
      <c r="G250" s="56" t="s">
        <v>701</v>
      </c>
      <c r="H250" s="22"/>
      <c r="I250" s="21" t="s">
        <v>1444</v>
      </c>
      <c r="J250" s="31"/>
      <c r="K250" s="21"/>
      <c r="L250" s="21"/>
      <c r="M250" s="21"/>
      <c r="N250" s="21"/>
      <c r="O250" s="22"/>
      <c r="P250" s="22"/>
      <c r="Q250" s="33"/>
      <c r="R250" s="33"/>
      <c r="S250" s="33"/>
      <c r="T250" s="33"/>
      <c r="U250" s="33" t="s">
        <v>633</v>
      </c>
      <c r="V250" s="33"/>
      <c r="W250" s="109"/>
      <c r="X250" s="33">
        <v>622</v>
      </c>
      <c r="Y250" s="33"/>
    </row>
    <row r="251" spans="1:25" ht="43.75" x14ac:dyDescent="0.4">
      <c r="A251" s="70" t="s">
        <v>699</v>
      </c>
      <c r="B251" s="70"/>
      <c r="C251" s="70"/>
      <c r="D251" s="70"/>
      <c r="E251" s="71" t="s">
        <v>702</v>
      </c>
      <c r="F251" s="72">
        <v>52</v>
      </c>
      <c r="G251" s="73" t="s">
        <v>2020</v>
      </c>
      <c r="H251" s="74" t="s">
        <v>1503</v>
      </c>
      <c r="I251" s="76" t="s">
        <v>1436</v>
      </c>
      <c r="J251" s="76"/>
      <c r="K251" s="74" t="s">
        <v>637</v>
      </c>
      <c r="L251" s="74"/>
      <c r="M251" s="74"/>
      <c r="N251" s="74" t="s">
        <v>703</v>
      </c>
      <c r="O251" s="77"/>
      <c r="P251" s="77" t="s">
        <v>704</v>
      </c>
      <c r="Q251" s="305" t="s">
        <v>656</v>
      </c>
      <c r="R251" s="306"/>
      <c r="S251" s="306"/>
      <c r="T251" s="306"/>
      <c r="U251" s="33" t="s">
        <v>633</v>
      </c>
      <c r="V251" s="33"/>
      <c r="W251" s="306"/>
      <c r="X251" s="306">
        <v>293</v>
      </c>
      <c r="Y251" s="306"/>
    </row>
    <row r="252" spans="1:25" ht="72.900000000000006" x14ac:dyDescent="0.4">
      <c r="A252" s="70" t="s">
        <v>699</v>
      </c>
      <c r="B252" s="70"/>
      <c r="C252" s="70"/>
      <c r="D252" s="70"/>
      <c r="E252" s="71"/>
      <c r="F252" s="72">
        <v>305</v>
      </c>
      <c r="G252" s="73" t="s">
        <v>2019</v>
      </c>
      <c r="H252" s="74" t="s">
        <v>1486</v>
      </c>
      <c r="I252" s="76" t="s">
        <v>1433</v>
      </c>
      <c r="J252" s="107" t="s">
        <v>1373</v>
      </c>
      <c r="K252" s="74"/>
      <c r="L252" s="74"/>
      <c r="M252" s="74"/>
      <c r="N252" s="74"/>
      <c r="O252" s="77"/>
      <c r="P252" s="74" t="s">
        <v>705</v>
      </c>
      <c r="Q252" s="305"/>
      <c r="R252" s="306"/>
      <c r="S252" s="306"/>
      <c r="T252" s="306"/>
      <c r="U252" s="33" t="s">
        <v>633</v>
      </c>
      <c r="V252" s="33"/>
      <c r="W252" s="306"/>
      <c r="X252" s="306">
        <v>294</v>
      </c>
      <c r="Y252" s="306"/>
    </row>
    <row r="253" spans="1:25" ht="58.3" x14ac:dyDescent="0.4">
      <c r="A253" s="70" t="s">
        <v>699</v>
      </c>
      <c r="B253" s="70"/>
      <c r="C253" s="70"/>
      <c r="D253" s="70"/>
      <c r="E253" s="71"/>
      <c r="F253" s="72">
        <v>344</v>
      </c>
      <c r="G253" s="73" t="s">
        <v>2018</v>
      </c>
      <c r="H253" s="74" t="s">
        <v>1547</v>
      </c>
      <c r="I253" s="76" t="s">
        <v>1435</v>
      </c>
      <c r="J253" s="76"/>
      <c r="K253" s="74"/>
      <c r="L253" s="74"/>
      <c r="M253" s="74"/>
      <c r="N253" s="74"/>
      <c r="O253" s="74"/>
      <c r="P253" s="77" t="s">
        <v>704</v>
      </c>
      <c r="Q253" s="305"/>
      <c r="R253" s="306"/>
      <c r="S253" s="306"/>
      <c r="T253" s="306"/>
      <c r="U253" s="33" t="s">
        <v>633</v>
      </c>
      <c r="V253" s="33"/>
      <c r="W253" s="306"/>
      <c r="X253" s="306">
        <v>295</v>
      </c>
      <c r="Y253" s="306"/>
    </row>
    <row r="254" spans="1:25" ht="87.45" x14ac:dyDescent="0.4">
      <c r="A254" s="70" t="s">
        <v>699</v>
      </c>
      <c r="B254" s="70"/>
      <c r="C254" s="70"/>
      <c r="D254" s="70"/>
      <c r="E254" s="71"/>
      <c r="F254" s="72">
        <v>381</v>
      </c>
      <c r="G254" s="73" t="s">
        <v>2017</v>
      </c>
      <c r="H254" s="74" t="s">
        <v>1519</v>
      </c>
      <c r="I254" s="76" t="s">
        <v>2876</v>
      </c>
      <c r="J254" s="107" t="s">
        <v>1372</v>
      </c>
      <c r="K254" s="74"/>
      <c r="L254" s="74"/>
      <c r="M254" s="74"/>
      <c r="N254" s="74"/>
      <c r="O254" s="74"/>
      <c r="P254" s="77" t="s">
        <v>704</v>
      </c>
      <c r="Q254" s="305"/>
      <c r="R254" s="306"/>
      <c r="S254" s="306"/>
      <c r="T254" s="306"/>
      <c r="U254" s="33" t="s">
        <v>633</v>
      </c>
      <c r="V254" s="33"/>
      <c r="W254" s="306"/>
      <c r="X254" s="306">
        <v>296</v>
      </c>
      <c r="Y254" s="306"/>
    </row>
    <row r="255" spans="1:25" ht="87.45" x14ac:dyDescent="0.4">
      <c r="A255" s="70" t="s">
        <v>699</v>
      </c>
      <c r="B255" s="70"/>
      <c r="C255" s="70"/>
      <c r="D255" s="70"/>
      <c r="E255" s="71"/>
      <c r="F255" s="101">
        <v>510</v>
      </c>
      <c r="G255" s="73" t="s">
        <v>2016</v>
      </c>
      <c r="H255" s="74" t="s">
        <v>1548</v>
      </c>
      <c r="I255" s="76" t="s">
        <v>1441</v>
      </c>
      <c r="J255" s="72"/>
      <c r="K255" s="74"/>
      <c r="L255" s="74"/>
      <c r="M255" s="74"/>
      <c r="N255" s="74"/>
      <c r="O255" s="77"/>
      <c r="P255" s="77" t="s">
        <v>704</v>
      </c>
      <c r="Q255" s="306"/>
      <c r="R255" s="306"/>
      <c r="S255" s="306"/>
      <c r="T255" s="306"/>
      <c r="U255" s="33" t="s">
        <v>633</v>
      </c>
      <c r="V255" s="33"/>
      <c r="W255" s="306"/>
      <c r="X255" s="306">
        <v>297</v>
      </c>
      <c r="Y255" s="306"/>
    </row>
    <row r="256" spans="1:25" ht="43.75" x14ac:dyDescent="0.4">
      <c r="A256" s="70" t="s">
        <v>699</v>
      </c>
      <c r="B256" s="70"/>
      <c r="C256" s="70"/>
      <c r="D256" s="70"/>
      <c r="E256" s="71"/>
      <c r="F256" s="72">
        <v>522</v>
      </c>
      <c r="G256" s="73" t="s">
        <v>2015</v>
      </c>
      <c r="H256" s="74" t="s">
        <v>2403</v>
      </c>
      <c r="I256" s="76" t="s">
        <v>2390</v>
      </c>
      <c r="J256" s="72"/>
      <c r="K256" s="74"/>
      <c r="L256" s="74"/>
      <c r="M256" s="74"/>
      <c r="N256" s="74"/>
      <c r="O256" s="77"/>
      <c r="P256" s="77" t="s">
        <v>704</v>
      </c>
      <c r="Q256" s="306"/>
      <c r="R256" s="306"/>
      <c r="S256" s="306"/>
      <c r="T256" s="306"/>
      <c r="U256" s="33" t="s">
        <v>633</v>
      </c>
      <c r="V256" s="33"/>
      <c r="W256" s="306"/>
      <c r="X256" s="306">
        <v>298</v>
      </c>
      <c r="Y256" s="306"/>
    </row>
    <row r="257" spans="1:25" ht="87.45" x14ac:dyDescent="0.4">
      <c r="A257" s="32" t="s">
        <v>699</v>
      </c>
      <c r="B257" s="32"/>
      <c r="C257" s="32"/>
      <c r="D257" s="32"/>
      <c r="E257" s="54"/>
      <c r="F257" s="31">
        <v>384</v>
      </c>
      <c r="G257" s="56" t="s">
        <v>2014</v>
      </c>
      <c r="H257" s="21" t="s">
        <v>1508</v>
      </c>
      <c r="I257" s="82" t="s">
        <v>2876</v>
      </c>
      <c r="J257" s="82"/>
      <c r="K257" s="21"/>
      <c r="L257" s="21"/>
      <c r="M257" s="21"/>
      <c r="N257" s="21"/>
      <c r="O257" s="21"/>
      <c r="P257" s="21"/>
      <c r="Q257" s="34"/>
      <c r="R257" s="33"/>
      <c r="S257" s="33"/>
      <c r="T257" s="33"/>
      <c r="U257" s="33" t="s">
        <v>633</v>
      </c>
      <c r="V257" s="33"/>
      <c r="W257" s="33"/>
      <c r="X257" s="33">
        <v>299</v>
      </c>
      <c r="Y257" s="33"/>
    </row>
    <row r="258" spans="1:25" ht="43.75" x14ac:dyDescent="0.4">
      <c r="A258" s="312" t="s">
        <v>699</v>
      </c>
      <c r="B258" s="312"/>
      <c r="C258" s="312"/>
      <c r="D258" s="312"/>
      <c r="E258" s="313" t="s">
        <v>706</v>
      </c>
      <c r="F258" s="314">
        <v>277</v>
      </c>
      <c r="G258" s="315" t="s">
        <v>2013</v>
      </c>
      <c r="H258" s="316" t="s">
        <v>1510</v>
      </c>
      <c r="I258" s="317" t="s">
        <v>1435</v>
      </c>
      <c r="J258" s="322" t="s">
        <v>1374</v>
      </c>
      <c r="K258" s="316"/>
      <c r="L258" s="316"/>
      <c r="M258" s="316"/>
      <c r="N258" s="316"/>
      <c r="O258" s="318"/>
      <c r="P258" s="318" t="s">
        <v>707</v>
      </c>
      <c r="Q258" s="319"/>
      <c r="R258" s="320"/>
      <c r="S258" s="320"/>
      <c r="T258" s="320"/>
      <c r="U258" s="320" t="s">
        <v>633</v>
      </c>
      <c r="V258" s="320"/>
      <c r="W258" s="320"/>
      <c r="X258" s="320">
        <v>300</v>
      </c>
      <c r="Y258" s="320"/>
    </row>
    <row r="259" spans="1:25" ht="87.45" x14ac:dyDescent="0.4">
      <c r="A259" s="312" t="s">
        <v>699</v>
      </c>
      <c r="B259" s="312"/>
      <c r="C259" s="312"/>
      <c r="D259" s="312"/>
      <c r="E259" s="313"/>
      <c r="F259" s="314">
        <v>296</v>
      </c>
      <c r="G259" s="315" t="s">
        <v>2012</v>
      </c>
      <c r="H259" s="316" t="s">
        <v>1501</v>
      </c>
      <c r="I259" s="317" t="s">
        <v>1435</v>
      </c>
      <c r="J259" s="317"/>
      <c r="K259" s="316"/>
      <c r="L259" s="316"/>
      <c r="M259" s="316"/>
      <c r="N259" s="316"/>
      <c r="O259" s="318"/>
      <c r="P259" s="318" t="s">
        <v>707</v>
      </c>
      <c r="Q259" s="319"/>
      <c r="R259" s="320"/>
      <c r="S259" s="320"/>
      <c r="T259" s="320"/>
      <c r="U259" s="320" t="s">
        <v>633</v>
      </c>
      <c r="V259" s="320"/>
      <c r="W259" s="320"/>
      <c r="X259" s="320">
        <v>301</v>
      </c>
      <c r="Y259" s="320"/>
    </row>
    <row r="260" spans="1:25" ht="87.45" x14ac:dyDescent="0.4">
      <c r="A260" s="312" t="s">
        <v>699</v>
      </c>
      <c r="B260" s="312"/>
      <c r="C260" s="312"/>
      <c r="D260" s="312"/>
      <c r="E260" s="313"/>
      <c r="F260" s="314">
        <v>386</v>
      </c>
      <c r="G260" s="315" t="s">
        <v>2011</v>
      </c>
      <c r="H260" s="316" t="s">
        <v>1508</v>
      </c>
      <c r="I260" s="317" t="s">
        <v>2876</v>
      </c>
      <c r="J260" s="317"/>
      <c r="K260" s="316"/>
      <c r="L260" s="316"/>
      <c r="M260" s="316"/>
      <c r="N260" s="316"/>
      <c r="O260" s="318"/>
      <c r="P260" s="318" t="s">
        <v>707</v>
      </c>
      <c r="Q260" s="319"/>
      <c r="R260" s="320"/>
      <c r="S260" s="320"/>
      <c r="T260" s="320"/>
      <c r="U260" s="320" t="s">
        <v>633</v>
      </c>
      <c r="V260" s="320"/>
      <c r="W260" s="320"/>
      <c r="X260" s="320">
        <v>302</v>
      </c>
      <c r="Y260" s="320"/>
    </row>
    <row r="261" spans="1:25" ht="43.75" x14ac:dyDescent="0.4">
      <c r="A261" s="312" t="s">
        <v>699</v>
      </c>
      <c r="B261" s="312"/>
      <c r="C261" s="312"/>
      <c r="D261" s="312"/>
      <c r="E261" s="313"/>
      <c r="F261" s="314">
        <v>525</v>
      </c>
      <c r="G261" s="315" t="s">
        <v>2010</v>
      </c>
      <c r="H261" s="316" t="s">
        <v>2396</v>
      </c>
      <c r="I261" s="317" t="s">
        <v>2390</v>
      </c>
      <c r="J261" s="314"/>
      <c r="K261" s="316"/>
      <c r="L261" s="316"/>
      <c r="M261" s="316"/>
      <c r="N261" s="316"/>
      <c r="O261" s="318"/>
      <c r="P261" s="318" t="s">
        <v>707</v>
      </c>
      <c r="Q261" s="320"/>
      <c r="R261" s="320"/>
      <c r="S261" s="320"/>
      <c r="T261" s="320"/>
      <c r="U261" s="320" t="s">
        <v>633</v>
      </c>
      <c r="V261" s="320"/>
      <c r="W261" s="320"/>
      <c r="X261" s="320">
        <v>303</v>
      </c>
      <c r="Y261" s="320"/>
    </row>
    <row r="262" spans="1:25" ht="72.900000000000006" x14ac:dyDescent="0.4">
      <c r="A262" s="70" t="s">
        <v>699</v>
      </c>
      <c r="B262" s="70"/>
      <c r="C262" s="70"/>
      <c r="D262" s="70"/>
      <c r="E262" s="71" t="s">
        <v>708</v>
      </c>
      <c r="F262" s="72">
        <v>73</v>
      </c>
      <c r="G262" s="73" t="s">
        <v>2009</v>
      </c>
      <c r="H262" s="74" t="s">
        <v>1549</v>
      </c>
      <c r="I262" s="76" t="s">
        <v>1439</v>
      </c>
      <c r="J262" s="76"/>
      <c r="K262" s="74"/>
      <c r="L262" s="74"/>
      <c r="M262" s="74" t="s">
        <v>637</v>
      </c>
      <c r="N262" s="74"/>
      <c r="O262" s="77"/>
      <c r="P262" s="74" t="s">
        <v>709</v>
      </c>
      <c r="Q262" s="305" t="s">
        <v>656</v>
      </c>
      <c r="R262" s="306"/>
      <c r="S262" s="306"/>
      <c r="T262" s="306"/>
      <c r="U262" s="33" t="s">
        <v>633</v>
      </c>
      <c r="V262" s="33"/>
      <c r="W262" s="306"/>
      <c r="X262" s="306">
        <v>304</v>
      </c>
      <c r="Y262" s="306"/>
    </row>
    <row r="263" spans="1:25" ht="72.900000000000006" x14ac:dyDescent="0.4">
      <c r="A263" s="70" t="s">
        <v>699</v>
      </c>
      <c r="B263" s="70"/>
      <c r="C263" s="70"/>
      <c r="D263" s="70"/>
      <c r="E263" s="71"/>
      <c r="F263" s="72">
        <v>74</v>
      </c>
      <c r="G263" s="73" t="s">
        <v>2008</v>
      </c>
      <c r="H263" s="74" t="s">
        <v>1550</v>
      </c>
      <c r="I263" s="76" t="s">
        <v>1439</v>
      </c>
      <c r="J263" s="76"/>
      <c r="K263" s="74"/>
      <c r="L263" s="74"/>
      <c r="M263" s="74" t="s">
        <v>637</v>
      </c>
      <c r="N263" s="74"/>
      <c r="O263" s="77"/>
      <c r="P263" s="74" t="s">
        <v>709</v>
      </c>
      <c r="Q263" s="305" t="s">
        <v>656</v>
      </c>
      <c r="R263" s="306"/>
      <c r="S263" s="306"/>
      <c r="T263" s="306"/>
      <c r="U263" s="33" t="s">
        <v>633</v>
      </c>
      <c r="V263" s="33"/>
      <c r="W263" s="306"/>
      <c r="X263" s="306">
        <v>305</v>
      </c>
      <c r="Y263" s="306"/>
    </row>
    <row r="264" spans="1:25" ht="87.45" x14ac:dyDescent="0.4">
      <c r="A264" s="70" t="s">
        <v>699</v>
      </c>
      <c r="B264" s="70"/>
      <c r="C264" s="70"/>
      <c r="D264" s="70"/>
      <c r="E264" s="71"/>
      <c r="F264" s="72">
        <v>295</v>
      </c>
      <c r="G264" s="73" t="s">
        <v>2007</v>
      </c>
      <c r="H264" s="74" t="s">
        <v>1501</v>
      </c>
      <c r="I264" s="76" t="s">
        <v>1435</v>
      </c>
      <c r="J264" s="76"/>
      <c r="K264" s="74"/>
      <c r="L264" s="74"/>
      <c r="M264" s="74"/>
      <c r="N264" s="74"/>
      <c r="O264" s="77"/>
      <c r="P264" s="74" t="s">
        <v>710</v>
      </c>
      <c r="Q264" s="305"/>
      <c r="R264" s="306"/>
      <c r="S264" s="306"/>
      <c r="T264" s="306"/>
      <c r="U264" s="33" t="s">
        <v>633</v>
      </c>
      <c r="V264" s="33"/>
      <c r="W264" s="306"/>
      <c r="X264" s="306">
        <v>306</v>
      </c>
      <c r="Y264" s="306"/>
    </row>
    <row r="265" spans="1:25" ht="43.75" x14ac:dyDescent="0.4">
      <c r="A265" s="70" t="s">
        <v>699</v>
      </c>
      <c r="B265" s="70"/>
      <c r="C265" s="70"/>
      <c r="D265" s="70"/>
      <c r="E265" s="71"/>
      <c r="F265" s="72">
        <v>552</v>
      </c>
      <c r="G265" s="73" t="s">
        <v>2006</v>
      </c>
      <c r="H265" s="74" t="s">
        <v>2392</v>
      </c>
      <c r="I265" s="76" t="s">
        <v>2390</v>
      </c>
      <c r="J265" s="72"/>
      <c r="K265" s="74"/>
      <c r="L265" s="74"/>
      <c r="M265" s="74"/>
      <c r="N265" s="74"/>
      <c r="O265" s="77"/>
      <c r="P265" s="77" t="s">
        <v>710</v>
      </c>
      <c r="Q265" s="306"/>
      <c r="R265" s="306"/>
      <c r="S265" s="306"/>
      <c r="T265" s="306"/>
      <c r="U265" s="33" t="s">
        <v>633</v>
      </c>
      <c r="V265" s="33"/>
      <c r="W265" s="306"/>
      <c r="X265" s="306">
        <v>307</v>
      </c>
      <c r="Y265" s="306"/>
    </row>
    <row r="266" spans="1:25" ht="43.75" x14ac:dyDescent="0.4">
      <c r="A266" s="312" t="s">
        <v>699</v>
      </c>
      <c r="B266" s="312"/>
      <c r="C266" s="312"/>
      <c r="D266" s="312"/>
      <c r="E266" s="313" t="s">
        <v>711</v>
      </c>
      <c r="F266" s="314">
        <v>53</v>
      </c>
      <c r="G266" s="315" t="s">
        <v>2005</v>
      </c>
      <c r="H266" s="316" t="s">
        <v>1503</v>
      </c>
      <c r="I266" s="317" t="s">
        <v>1436</v>
      </c>
      <c r="J266" s="317"/>
      <c r="K266" s="316" t="s">
        <v>664</v>
      </c>
      <c r="L266" s="316"/>
      <c r="M266" s="316"/>
      <c r="N266" s="316"/>
      <c r="O266" s="318"/>
      <c r="P266" s="318" t="s">
        <v>712</v>
      </c>
      <c r="Q266" s="319" t="s">
        <v>656</v>
      </c>
      <c r="R266" s="320"/>
      <c r="S266" s="320"/>
      <c r="T266" s="320"/>
      <c r="U266" s="320" t="s">
        <v>633</v>
      </c>
      <c r="V266" s="320"/>
      <c r="W266" s="320"/>
      <c r="X266" s="320">
        <v>308</v>
      </c>
      <c r="Y266" s="320"/>
    </row>
    <row r="267" spans="1:25" ht="58.3" x14ac:dyDescent="0.4">
      <c r="A267" s="312" t="s">
        <v>699</v>
      </c>
      <c r="B267" s="312"/>
      <c r="C267" s="312"/>
      <c r="D267" s="312"/>
      <c r="E267" s="313"/>
      <c r="F267" s="314">
        <v>105</v>
      </c>
      <c r="G267" s="315" t="s">
        <v>713</v>
      </c>
      <c r="H267" s="316" t="s">
        <v>1551</v>
      </c>
      <c r="I267" s="316" t="s">
        <v>1445</v>
      </c>
      <c r="J267" s="312" t="s">
        <v>1372</v>
      </c>
      <c r="K267" s="316"/>
      <c r="L267" s="316"/>
      <c r="M267" s="316" t="s">
        <v>637</v>
      </c>
      <c r="N267" s="316"/>
      <c r="O267" s="318"/>
      <c r="P267" s="316" t="s">
        <v>714</v>
      </c>
      <c r="Q267" s="319" t="s">
        <v>656</v>
      </c>
      <c r="R267" s="320"/>
      <c r="S267" s="320"/>
      <c r="T267" s="320"/>
      <c r="U267" s="320" t="s">
        <v>633</v>
      </c>
      <c r="V267" s="320"/>
      <c r="W267" s="320"/>
      <c r="X267" s="320">
        <v>309</v>
      </c>
      <c r="Y267" s="320"/>
    </row>
    <row r="268" spans="1:25" ht="72.900000000000006" x14ac:dyDescent="0.4">
      <c r="A268" s="312" t="s">
        <v>699</v>
      </c>
      <c r="B268" s="312"/>
      <c r="C268" s="312"/>
      <c r="D268" s="312"/>
      <c r="E268" s="313"/>
      <c r="F268" s="314">
        <v>71</v>
      </c>
      <c r="G268" s="315" t="s">
        <v>2004</v>
      </c>
      <c r="H268" s="316" t="s">
        <v>1552</v>
      </c>
      <c r="I268" s="317" t="s">
        <v>1439</v>
      </c>
      <c r="J268" s="317"/>
      <c r="K268" s="316" t="s">
        <v>664</v>
      </c>
      <c r="L268" s="316"/>
      <c r="M268" s="316"/>
      <c r="N268" s="316" t="s">
        <v>715</v>
      </c>
      <c r="O268" s="318"/>
      <c r="P268" s="318" t="s">
        <v>712</v>
      </c>
      <c r="Q268" s="319" t="s">
        <v>656</v>
      </c>
      <c r="R268" s="320"/>
      <c r="S268" s="320"/>
      <c r="T268" s="320"/>
      <c r="U268" s="320" t="s">
        <v>633</v>
      </c>
      <c r="V268" s="320"/>
      <c r="W268" s="320"/>
      <c r="X268" s="320">
        <v>310</v>
      </c>
      <c r="Y268" s="320"/>
    </row>
    <row r="269" spans="1:25" ht="87.45" x14ac:dyDescent="0.4">
      <c r="A269" s="312" t="s">
        <v>699</v>
      </c>
      <c r="B269" s="312"/>
      <c r="C269" s="312"/>
      <c r="D269" s="312"/>
      <c r="E269" s="313"/>
      <c r="F269" s="314">
        <v>382</v>
      </c>
      <c r="G269" s="315" t="s">
        <v>2003</v>
      </c>
      <c r="H269" s="316" t="s">
        <v>1519</v>
      </c>
      <c r="I269" s="317" t="s">
        <v>2876</v>
      </c>
      <c r="J269" s="317"/>
      <c r="K269" s="316"/>
      <c r="L269" s="316"/>
      <c r="M269" s="316"/>
      <c r="N269" s="316"/>
      <c r="O269" s="316"/>
      <c r="P269" s="316" t="s">
        <v>712</v>
      </c>
      <c r="Q269" s="319"/>
      <c r="R269" s="320"/>
      <c r="S269" s="320"/>
      <c r="T269" s="320"/>
      <c r="U269" s="320" t="s">
        <v>633</v>
      </c>
      <c r="V269" s="320"/>
      <c r="W269" s="320"/>
      <c r="X269" s="320">
        <v>311</v>
      </c>
      <c r="Y269" s="320"/>
    </row>
    <row r="270" spans="1:25" ht="131.15" x14ac:dyDescent="0.4">
      <c r="A270" s="312" t="s">
        <v>699</v>
      </c>
      <c r="B270" s="312"/>
      <c r="C270" s="312"/>
      <c r="D270" s="312"/>
      <c r="E270" s="313"/>
      <c r="F270" s="314">
        <v>256</v>
      </c>
      <c r="G270" s="315" t="s">
        <v>716</v>
      </c>
      <c r="H270" s="316" t="s">
        <v>54</v>
      </c>
      <c r="I270" s="322" t="s">
        <v>1443</v>
      </c>
      <c r="J270" s="322"/>
      <c r="K270" s="316"/>
      <c r="L270" s="316"/>
      <c r="M270" s="316"/>
      <c r="N270" s="316"/>
      <c r="O270" s="318"/>
      <c r="P270" s="316" t="s">
        <v>712</v>
      </c>
      <c r="Q270" s="319" t="s">
        <v>717</v>
      </c>
      <c r="R270" s="320"/>
      <c r="S270" s="320"/>
      <c r="T270" s="320"/>
      <c r="U270" s="320" t="s">
        <v>633</v>
      </c>
      <c r="V270" s="320"/>
      <c r="W270" s="320"/>
      <c r="X270" s="320">
        <v>312</v>
      </c>
      <c r="Y270" s="320"/>
    </row>
    <row r="271" spans="1:25" ht="43.75" x14ac:dyDescent="0.4">
      <c r="A271" s="312" t="s">
        <v>699</v>
      </c>
      <c r="B271" s="312"/>
      <c r="C271" s="312"/>
      <c r="D271" s="312"/>
      <c r="E271" s="313"/>
      <c r="F271" s="314">
        <v>523</v>
      </c>
      <c r="G271" s="315" t="s">
        <v>2002</v>
      </c>
      <c r="H271" s="316" t="s">
        <v>2403</v>
      </c>
      <c r="I271" s="317" t="s">
        <v>2390</v>
      </c>
      <c r="J271" s="314"/>
      <c r="K271" s="316"/>
      <c r="L271" s="316"/>
      <c r="M271" s="316"/>
      <c r="N271" s="316"/>
      <c r="O271" s="318"/>
      <c r="P271" s="318" t="s">
        <v>712</v>
      </c>
      <c r="Q271" s="320"/>
      <c r="R271" s="320"/>
      <c r="S271" s="320"/>
      <c r="T271" s="320"/>
      <c r="U271" s="320" t="s">
        <v>633</v>
      </c>
      <c r="V271" s="320"/>
      <c r="W271" s="320"/>
      <c r="X271" s="320">
        <v>313</v>
      </c>
      <c r="Y271" s="320"/>
    </row>
    <row r="272" spans="1:25" ht="71.150000000000006" customHeight="1" x14ac:dyDescent="0.4">
      <c r="A272" s="70" t="s">
        <v>699</v>
      </c>
      <c r="B272" s="70"/>
      <c r="C272" s="70"/>
      <c r="D272" s="70"/>
      <c r="E272" s="71" t="s">
        <v>718</v>
      </c>
      <c r="F272" s="72">
        <v>81</v>
      </c>
      <c r="G272" s="73" t="s">
        <v>2001</v>
      </c>
      <c r="H272" s="74" t="s">
        <v>1553</v>
      </c>
      <c r="I272" s="76" t="s">
        <v>1439</v>
      </c>
      <c r="J272" s="76"/>
      <c r="K272" s="74" t="s">
        <v>637</v>
      </c>
      <c r="L272" s="74"/>
      <c r="M272" s="74"/>
      <c r="N272" s="74" t="s">
        <v>719</v>
      </c>
      <c r="O272" s="77"/>
      <c r="P272" s="74" t="s">
        <v>720</v>
      </c>
      <c r="Q272" s="305" t="s">
        <v>656</v>
      </c>
      <c r="R272" s="306"/>
      <c r="S272" s="306"/>
      <c r="T272" s="306"/>
      <c r="U272" s="33" t="s">
        <v>633</v>
      </c>
      <c r="V272" s="33"/>
      <c r="W272" s="306"/>
      <c r="X272" s="306">
        <v>314</v>
      </c>
      <c r="Y272" s="306"/>
    </row>
    <row r="273" spans="1:25" ht="72.900000000000006" x14ac:dyDescent="0.4">
      <c r="A273" s="70" t="s">
        <v>699</v>
      </c>
      <c r="B273" s="70"/>
      <c r="C273" s="70"/>
      <c r="D273" s="70"/>
      <c r="E273" s="71"/>
      <c r="F273" s="72">
        <v>95</v>
      </c>
      <c r="G273" s="73" t="s">
        <v>1999</v>
      </c>
      <c r="H273" s="74" t="s">
        <v>2000</v>
      </c>
      <c r="I273" s="76" t="s">
        <v>1439</v>
      </c>
      <c r="J273" s="76"/>
      <c r="K273" s="74" t="s">
        <v>664</v>
      </c>
      <c r="L273" s="74"/>
      <c r="M273" s="74"/>
      <c r="N273" s="74" t="s">
        <v>721</v>
      </c>
      <c r="O273" s="77"/>
      <c r="P273" s="74" t="s">
        <v>720</v>
      </c>
      <c r="Q273" s="305" t="s">
        <v>656</v>
      </c>
      <c r="R273" s="306"/>
      <c r="S273" s="306"/>
      <c r="T273" s="306"/>
      <c r="U273" s="33" t="s">
        <v>633</v>
      </c>
      <c r="V273" s="33"/>
      <c r="W273" s="306"/>
      <c r="X273" s="306">
        <v>315</v>
      </c>
      <c r="Y273" s="306"/>
    </row>
    <row r="274" spans="1:25" ht="160.30000000000001" x14ac:dyDescent="0.4">
      <c r="A274" s="70" t="s">
        <v>699</v>
      </c>
      <c r="B274" s="70"/>
      <c r="C274" s="70"/>
      <c r="D274" s="70"/>
      <c r="E274" s="71"/>
      <c r="F274" s="72">
        <v>260</v>
      </c>
      <c r="G274" s="73" t="s">
        <v>1998</v>
      </c>
      <c r="H274" s="74" t="s">
        <v>1554</v>
      </c>
      <c r="I274" s="76" t="s">
        <v>1440</v>
      </c>
      <c r="J274" s="76"/>
      <c r="K274" s="74"/>
      <c r="L274" s="74"/>
      <c r="M274" s="74"/>
      <c r="N274" s="74"/>
      <c r="O274" s="77"/>
      <c r="P274" s="74" t="s">
        <v>720</v>
      </c>
      <c r="Q274" s="305"/>
      <c r="R274" s="306"/>
      <c r="S274" s="306"/>
      <c r="T274" s="306"/>
      <c r="U274" s="33" t="s">
        <v>633</v>
      </c>
      <c r="V274" s="33"/>
      <c r="W274" s="306"/>
      <c r="X274" s="306">
        <v>316</v>
      </c>
      <c r="Y274" s="306"/>
    </row>
    <row r="275" spans="1:25" ht="43.75" x14ac:dyDescent="0.4">
      <c r="A275" s="70" t="s">
        <v>699</v>
      </c>
      <c r="B275" s="70"/>
      <c r="C275" s="70"/>
      <c r="D275" s="70"/>
      <c r="E275" s="71"/>
      <c r="F275" s="72">
        <v>278</v>
      </c>
      <c r="G275" s="73" t="s">
        <v>1997</v>
      </c>
      <c r="H275" s="74" t="s">
        <v>1510</v>
      </c>
      <c r="I275" s="76" t="s">
        <v>1435</v>
      </c>
      <c r="J275" s="76"/>
      <c r="K275" s="74"/>
      <c r="L275" s="74"/>
      <c r="M275" s="74"/>
      <c r="N275" s="74"/>
      <c r="O275" s="77"/>
      <c r="P275" s="74" t="s">
        <v>720</v>
      </c>
      <c r="Q275" s="305"/>
      <c r="R275" s="306"/>
      <c r="S275" s="306"/>
      <c r="T275" s="306"/>
      <c r="U275" s="33" t="s">
        <v>633</v>
      </c>
      <c r="V275" s="33"/>
      <c r="W275" s="306"/>
      <c r="X275" s="306">
        <v>317</v>
      </c>
      <c r="Y275" s="306"/>
    </row>
    <row r="276" spans="1:25" ht="87.45" x14ac:dyDescent="0.4">
      <c r="A276" s="70" t="s">
        <v>699</v>
      </c>
      <c r="B276" s="70"/>
      <c r="C276" s="70"/>
      <c r="D276" s="70"/>
      <c r="E276" s="71"/>
      <c r="F276" s="72">
        <v>297</v>
      </c>
      <c r="G276" s="73" t="s">
        <v>1996</v>
      </c>
      <c r="H276" s="74" t="s">
        <v>1501</v>
      </c>
      <c r="I276" s="76" t="s">
        <v>1435</v>
      </c>
      <c r="J276" s="76"/>
      <c r="K276" s="74"/>
      <c r="L276" s="74"/>
      <c r="M276" s="74"/>
      <c r="N276" s="74"/>
      <c r="O276" s="77"/>
      <c r="P276" s="74" t="s">
        <v>720</v>
      </c>
      <c r="Q276" s="305"/>
      <c r="R276" s="306"/>
      <c r="S276" s="306"/>
      <c r="T276" s="306"/>
      <c r="U276" s="33" t="s">
        <v>633</v>
      </c>
      <c r="V276" s="33"/>
      <c r="W276" s="306"/>
      <c r="X276" s="306">
        <v>318</v>
      </c>
      <c r="Y276" s="306"/>
    </row>
    <row r="277" spans="1:25" ht="58.3" x14ac:dyDescent="0.4">
      <c r="A277" s="70" t="s">
        <v>699</v>
      </c>
      <c r="B277" s="70"/>
      <c r="C277" s="70"/>
      <c r="D277" s="70"/>
      <c r="E277" s="71"/>
      <c r="F277" s="72">
        <v>539</v>
      </c>
      <c r="G277" s="73" t="s">
        <v>1995</v>
      </c>
      <c r="H277" s="74" t="s">
        <v>2431</v>
      </c>
      <c r="I277" s="76" t="s">
        <v>2390</v>
      </c>
      <c r="J277" s="72"/>
      <c r="K277" s="74"/>
      <c r="L277" s="74"/>
      <c r="M277" s="74"/>
      <c r="N277" s="74"/>
      <c r="O277" s="77"/>
      <c r="P277" s="74" t="s">
        <v>720</v>
      </c>
      <c r="Q277" s="306"/>
      <c r="R277" s="306"/>
      <c r="S277" s="306"/>
      <c r="T277" s="306"/>
      <c r="U277" s="33" t="s">
        <v>633</v>
      </c>
      <c r="V277" s="33"/>
      <c r="W277" s="306"/>
      <c r="X277" s="306">
        <v>319</v>
      </c>
      <c r="Y277" s="306"/>
    </row>
    <row r="278" spans="1:25" ht="58.3" x14ac:dyDescent="0.4">
      <c r="A278" s="70" t="s">
        <v>699</v>
      </c>
      <c r="B278" s="70"/>
      <c r="C278" s="70"/>
      <c r="D278" s="70"/>
      <c r="E278" s="71"/>
      <c r="F278" s="72">
        <v>540</v>
      </c>
      <c r="G278" s="73" t="s">
        <v>1994</v>
      </c>
      <c r="H278" s="74" t="s">
        <v>2431</v>
      </c>
      <c r="I278" s="76" t="s">
        <v>2390</v>
      </c>
      <c r="J278" s="72"/>
      <c r="K278" s="74"/>
      <c r="L278" s="74"/>
      <c r="M278" s="74"/>
      <c r="N278" s="74"/>
      <c r="O278" s="77"/>
      <c r="P278" s="74" t="s">
        <v>720</v>
      </c>
      <c r="Q278" s="306"/>
      <c r="R278" s="306"/>
      <c r="S278" s="306"/>
      <c r="T278" s="306"/>
      <c r="U278" s="33" t="s">
        <v>633</v>
      </c>
      <c r="V278" s="33"/>
      <c r="W278" s="306"/>
      <c r="X278" s="306">
        <v>320</v>
      </c>
      <c r="Y278" s="306"/>
    </row>
    <row r="279" spans="1:25" ht="72.900000000000006" x14ac:dyDescent="0.4">
      <c r="A279" s="70" t="s">
        <v>699</v>
      </c>
      <c r="B279" s="70"/>
      <c r="C279" s="70"/>
      <c r="D279" s="70"/>
      <c r="E279" s="71"/>
      <c r="F279" s="72">
        <v>306</v>
      </c>
      <c r="G279" s="73" t="s">
        <v>1993</v>
      </c>
      <c r="H279" s="74" t="s">
        <v>1486</v>
      </c>
      <c r="I279" s="76" t="s">
        <v>1433</v>
      </c>
      <c r="J279" s="107" t="s">
        <v>1376</v>
      </c>
      <c r="K279" s="74"/>
      <c r="L279" s="74"/>
      <c r="M279" s="74"/>
      <c r="N279" s="74"/>
      <c r="O279" s="77"/>
      <c r="P279" s="74" t="s">
        <v>722</v>
      </c>
      <c r="Q279" s="305"/>
      <c r="R279" s="306"/>
      <c r="S279" s="306"/>
      <c r="T279" s="306"/>
      <c r="U279" s="33" t="s">
        <v>633</v>
      </c>
      <c r="V279" s="33"/>
      <c r="W279" s="306"/>
      <c r="X279" s="306">
        <v>321</v>
      </c>
      <c r="Y279" s="306"/>
    </row>
    <row r="280" spans="1:25" ht="72.900000000000006" x14ac:dyDescent="0.4">
      <c r="A280" s="70" t="s">
        <v>699</v>
      </c>
      <c r="B280" s="70"/>
      <c r="C280" s="70"/>
      <c r="D280" s="70"/>
      <c r="E280" s="71"/>
      <c r="F280" s="72">
        <v>307</v>
      </c>
      <c r="G280" s="73" t="s">
        <v>1992</v>
      </c>
      <c r="H280" s="74" t="s">
        <v>1486</v>
      </c>
      <c r="I280" s="76" t="s">
        <v>1433</v>
      </c>
      <c r="J280" s="107"/>
      <c r="K280" s="74"/>
      <c r="L280" s="74"/>
      <c r="M280" s="74"/>
      <c r="N280" s="74"/>
      <c r="O280" s="77"/>
      <c r="P280" s="74" t="s">
        <v>722</v>
      </c>
      <c r="Q280" s="305"/>
      <c r="R280" s="306"/>
      <c r="S280" s="306"/>
      <c r="T280" s="306"/>
      <c r="U280" s="33" t="s">
        <v>633</v>
      </c>
      <c r="V280" s="33"/>
      <c r="W280" s="306"/>
      <c r="X280" s="306">
        <v>322</v>
      </c>
      <c r="Y280" s="306"/>
    </row>
    <row r="281" spans="1:25" ht="116.6" x14ac:dyDescent="0.4">
      <c r="A281" s="32" t="s">
        <v>699</v>
      </c>
      <c r="B281" s="32"/>
      <c r="C281" s="32"/>
      <c r="D281" s="32"/>
      <c r="E281" s="30"/>
      <c r="F281" s="31">
        <v>268</v>
      </c>
      <c r="G281" s="56" t="s">
        <v>1991</v>
      </c>
      <c r="H281" s="21" t="s">
        <v>1540</v>
      </c>
      <c r="I281" s="82" t="s">
        <v>1440</v>
      </c>
      <c r="J281" s="82"/>
      <c r="K281" s="21"/>
      <c r="L281" s="21"/>
      <c r="M281" s="21"/>
      <c r="N281" s="21"/>
      <c r="O281" s="22"/>
      <c r="P281" s="22"/>
      <c r="Q281" s="34"/>
      <c r="R281" s="33"/>
      <c r="S281" s="33"/>
      <c r="T281" s="33"/>
      <c r="U281" s="33" t="s">
        <v>633</v>
      </c>
      <c r="V281" s="33"/>
      <c r="W281" s="33"/>
      <c r="X281" s="33">
        <v>323</v>
      </c>
      <c r="Y281" s="33"/>
    </row>
    <row r="282" spans="1:25" ht="87.45" x14ac:dyDescent="0.4">
      <c r="A282" s="32" t="s">
        <v>699</v>
      </c>
      <c r="B282" s="32"/>
      <c r="C282" s="32"/>
      <c r="D282" s="32"/>
      <c r="E282" s="30"/>
      <c r="F282" s="31">
        <v>387</v>
      </c>
      <c r="G282" s="56" t="s">
        <v>1990</v>
      </c>
      <c r="H282" s="21" t="s">
        <v>1516</v>
      </c>
      <c r="I282" s="82" t="s">
        <v>2876</v>
      </c>
      <c r="J282" s="82"/>
      <c r="K282" s="21"/>
      <c r="L282" s="21"/>
      <c r="M282" s="21"/>
      <c r="N282" s="21"/>
      <c r="O282" s="22"/>
      <c r="P282" s="21"/>
      <c r="Q282" s="34"/>
      <c r="R282" s="33"/>
      <c r="S282" s="33"/>
      <c r="T282" s="33"/>
      <c r="U282" s="33" t="s">
        <v>633</v>
      </c>
      <c r="V282" s="33"/>
      <c r="W282" s="33"/>
      <c r="X282" s="33">
        <v>324</v>
      </c>
      <c r="Y282" s="33"/>
    </row>
    <row r="283" spans="1:25" ht="87.45" x14ac:dyDescent="0.4">
      <c r="A283" s="32" t="s">
        <v>699</v>
      </c>
      <c r="B283" s="32"/>
      <c r="C283" s="32"/>
      <c r="D283" s="32"/>
      <c r="E283" s="30"/>
      <c r="F283" s="31">
        <v>388</v>
      </c>
      <c r="G283" s="56" t="s">
        <v>1989</v>
      </c>
      <c r="H283" s="21" t="s">
        <v>1516</v>
      </c>
      <c r="I283" s="82" t="s">
        <v>2876</v>
      </c>
      <c r="J283" s="82"/>
      <c r="K283" s="21"/>
      <c r="L283" s="21"/>
      <c r="M283" s="21"/>
      <c r="N283" s="21"/>
      <c r="O283" s="22"/>
      <c r="P283" s="21"/>
      <c r="Q283" s="34"/>
      <c r="R283" s="33"/>
      <c r="S283" s="33"/>
      <c r="T283" s="33"/>
      <c r="U283" s="33" t="s">
        <v>633</v>
      </c>
      <c r="V283" s="33"/>
      <c r="W283" s="33"/>
      <c r="X283" s="33">
        <v>325</v>
      </c>
      <c r="Y283" s="33"/>
    </row>
    <row r="284" spans="1:25" ht="87.45" x14ac:dyDescent="0.4">
      <c r="A284" s="312" t="s">
        <v>723</v>
      </c>
      <c r="B284" s="312"/>
      <c r="C284" s="312"/>
      <c r="D284" s="312"/>
      <c r="E284" s="313" t="s">
        <v>724</v>
      </c>
      <c r="F284" s="314">
        <v>400</v>
      </c>
      <c r="G284" s="315" t="s">
        <v>1988</v>
      </c>
      <c r="H284" s="316" t="s">
        <v>1519</v>
      </c>
      <c r="I284" s="317" t="s">
        <v>2876</v>
      </c>
      <c r="J284" s="317"/>
      <c r="K284" s="316"/>
      <c r="L284" s="316"/>
      <c r="M284" s="316"/>
      <c r="N284" s="316"/>
      <c r="O284" s="316"/>
      <c r="P284" s="316" t="s">
        <v>725</v>
      </c>
      <c r="Q284" s="319"/>
      <c r="R284" s="320"/>
      <c r="S284" s="320"/>
      <c r="T284" s="320"/>
      <c r="U284" s="320" t="s">
        <v>633</v>
      </c>
      <c r="V284" s="320"/>
      <c r="W284" s="320"/>
      <c r="X284" s="320">
        <v>326</v>
      </c>
      <c r="Y284" s="320"/>
    </row>
    <row r="285" spans="1:25" ht="72.900000000000006" x14ac:dyDescent="0.4">
      <c r="A285" s="312" t="s">
        <v>723</v>
      </c>
      <c r="B285" s="312"/>
      <c r="C285" s="312"/>
      <c r="D285" s="312"/>
      <c r="E285" s="313"/>
      <c r="F285" s="314">
        <v>353</v>
      </c>
      <c r="G285" s="315" t="s">
        <v>1987</v>
      </c>
      <c r="H285" s="316" t="s">
        <v>1555</v>
      </c>
      <c r="I285" s="317" t="s">
        <v>1435</v>
      </c>
      <c r="J285" s="317"/>
      <c r="K285" s="316"/>
      <c r="L285" s="316"/>
      <c r="M285" s="316"/>
      <c r="N285" s="316"/>
      <c r="O285" s="318"/>
      <c r="P285" s="316" t="s">
        <v>725</v>
      </c>
      <c r="Q285" s="319"/>
      <c r="R285" s="320"/>
      <c r="S285" s="320"/>
      <c r="T285" s="320"/>
      <c r="U285" s="320" t="s">
        <v>633</v>
      </c>
      <c r="V285" s="320"/>
      <c r="W285" s="320"/>
      <c r="X285" s="320">
        <v>327</v>
      </c>
      <c r="Y285" s="320"/>
    </row>
    <row r="286" spans="1:25" ht="58.3" x14ac:dyDescent="0.4">
      <c r="A286" s="312" t="s">
        <v>723</v>
      </c>
      <c r="B286" s="312"/>
      <c r="C286" s="312"/>
      <c r="D286" s="312"/>
      <c r="E286" s="313"/>
      <c r="F286" s="314">
        <v>347</v>
      </c>
      <c r="G286" s="315" t="s">
        <v>1986</v>
      </c>
      <c r="H286" s="316" t="s">
        <v>1556</v>
      </c>
      <c r="I286" s="317" t="s">
        <v>1435</v>
      </c>
      <c r="J286" s="317"/>
      <c r="K286" s="316"/>
      <c r="L286" s="316"/>
      <c r="M286" s="316"/>
      <c r="N286" s="316"/>
      <c r="O286" s="316"/>
      <c r="P286" s="316" t="s">
        <v>725</v>
      </c>
      <c r="Q286" s="319"/>
      <c r="R286" s="320"/>
      <c r="S286" s="320"/>
      <c r="T286" s="320"/>
      <c r="U286" s="320" t="s">
        <v>633</v>
      </c>
      <c r="V286" s="320"/>
      <c r="W286" s="320"/>
      <c r="X286" s="320">
        <v>328</v>
      </c>
      <c r="Y286" s="320"/>
    </row>
    <row r="287" spans="1:25" ht="43.75" x14ac:dyDescent="0.4">
      <c r="A287" s="312" t="s">
        <v>723</v>
      </c>
      <c r="B287" s="312"/>
      <c r="C287" s="312"/>
      <c r="D287" s="312"/>
      <c r="E287" s="313"/>
      <c r="F287" s="314">
        <v>547</v>
      </c>
      <c r="G287" s="315" t="s">
        <v>1985</v>
      </c>
      <c r="H287" s="316" t="s">
        <v>2391</v>
      </c>
      <c r="I287" s="317" t="s">
        <v>2390</v>
      </c>
      <c r="J287" s="314"/>
      <c r="K287" s="316"/>
      <c r="L287" s="316"/>
      <c r="M287" s="316"/>
      <c r="N287" s="316"/>
      <c r="O287" s="318"/>
      <c r="P287" s="316" t="s">
        <v>725</v>
      </c>
      <c r="Q287" s="320"/>
      <c r="R287" s="320"/>
      <c r="S287" s="320"/>
      <c r="T287" s="320"/>
      <c r="U287" s="320" t="s">
        <v>633</v>
      </c>
      <c r="V287" s="320"/>
      <c r="W287" s="320"/>
      <c r="X287" s="320">
        <v>329</v>
      </c>
      <c r="Y287" s="320"/>
    </row>
    <row r="288" spans="1:25" ht="116.6" x14ac:dyDescent="0.4">
      <c r="A288" s="312" t="s">
        <v>723</v>
      </c>
      <c r="B288" s="312"/>
      <c r="C288" s="312"/>
      <c r="D288" s="312"/>
      <c r="E288" s="313"/>
      <c r="F288" s="314">
        <v>284</v>
      </c>
      <c r="G288" s="315" t="s">
        <v>1984</v>
      </c>
      <c r="H288" s="316" t="s">
        <v>1557</v>
      </c>
      <c r="I288" s="317" t="s">
        <v>1435</v>
      </c>
      <c r="J288" s="317"/>
      <c r="K288" s="316"/>
      <c r="L288" s="316"/>
      <c r="M288" s="316"/>
      <c r="N288" s="316"/>
      <c r="O288" s="318"/>
      <c r="P288" s="316" t="s">
        <v>725</v>
      </c>
      <c r="Q288" s="319"/>
      <c r="R288" s="320"/>
      <c r="S288" s="320"/>
      <c r="T288" s="320"/>
      <c r="U288" s="320" t="s">
        <v>633</v>
      </c>
      <c r="V288" s="320"/>
      <c r="W288" s="320"/>
      <c r="X288" s="320">
        <v>330</v>
      </c>
      <c r="Y288" s="320"/>
    </row>
    <row r="289" spans="1:25" ht="58.3" x14ac:dyDescent="0.4">
      <c r="A289" s="312" t="s">
        <v>723</v>
      </c>
      <c r="B289" s="312"/>
      <c r="C289" s="312"/>
      <c r="D289" s="312"/>
      <c r="E289" s="313"/>
      <c r="F289" s="314">
        <v>537</v>
      </c>
      <c r="G289" s="315" t="s">
        <v>1983</v>
      </c>
      <c r="H289" s="316" t="s">
        <v>2431</v>
      </c>
      <c r="I289" s="317" t="s">
        <v>2390</v>
      </c>
      <c r="J289" s="314"/>
      <c r="K289" s="316"/>
      <c r="L289" s="316"/>
      <c r="M289" s="316"/>
      <c r="N289" s="316"/>
      <c r="O289" s="318"/>
      <c r="P289" s="316" t="s">
        <v>725</v>
      </c>
      <c r="Q289" s="320"/>
      <c r="R289" s="320"/>
      <c r="S289" s="320"/>
      <c r="T289" s="320"/>
      <c r="U289" s="320" t="s">
        <v>633</v>
      </c>
      <c r="V289" s="320"/>
      <c r="W289" s="320"/>
      <c r="X289" s="320">
        <v>331</v>
      </c>
      <c r="Y289" s="320"/>
    </row>
    <row r="290" spans="1:25" ht="87.45" x14ac:dyDescent="0.4">
      <c r="A290" s="312" t="s">
        <v>723</v>
      </c>
      <c r="B290" s="312"/>
      <c r="C290" s="312"/>
      <c r="D290" s="312"/>
      <c r="E290" s="313"/>
      <c r="F290" s="314">
        <v>383</v>
      </c>
      <c r="G290" s="315" t="s">
        <v>1982</v>
      </c>
      <c r="H290" s="316" t="s">
        <v>1519</v>
      </c>
      <c r="I290" s="317" t="s">
        <v>2876</v>
      </c>
      <c r="J290" s="317"/>
      <c r="K290" s="316"/>
      <c r="L290" s="316"/>
      <c r="M290" s="316"/>
      <c r="N290" s="316"/>
      <c r="O290" s="316"/>
      <c r="P290" s="316" t="s">
        <v>725</v>
      </c>
      <c r="Q290" s="319"/>
      <c r="R290" s="320"/>
      <c r="S290" s="320"/>
      <c r="T290" s="320"/>
      <c r="U290" s="320" t="s">
        <v>633</v>
      </c>
      <c r="V290" s="320"/>
      <c r="W290" s="320"/>
      <c r="X290" s="320">
        <v>332</v>
      </c>
      <c r="Y290" s="320"/>
    </row>
    <row r="291" spans="1:25" ht="87.45" x14ac:dyDescent="0.4">
      <c r="A291" s="312" t="s">
        <v>723</v>
      </c>
      <c r="B291" s="312"/>
      <c r="C291" s="312"/>
      <c r="D291" s="312"/>
      <c r="E291" s="313"/>
      <c r="F291" s="314">
        <v>285</v>
      </c>
      <c r="G291" s="315" t="s">
        <v>1981</v>
      </c>
      <c r="H291" s="316" t="s">
        <v>1558</v>
      </c>
      <c r="I291" s="317" t="s">
        <v>1435</v>
      </c>
      <c r="J291" s="317"/>
      <c r="K291" s="316"/>
      <c r="L291" s="316"/>
      <c r="M291" s="316"/>
      <c r="N291" s="316"/>
      <c r="O291" s="318"/>
      <c r="P291" s="316" t="s">
        <v>725</v>
      </c>
      <c r="Q291" s="319"/>
      <c r="R291" s="320"/>
      <c r="S291" s="320"/>
      <c r="T291" s="320"/>
      <c r="U291" s="320" t="s">
        <v>633</v>
      </c>
      <c r="V291" s="320"/>
      <c r="W291" s="320"/>
      <c r="X291" s="320">
        <v>333</v>
      </c>
      <c r="Y291" s="320"/>
    </row>
    <row r="292" spans="1:25" ht="87.45" x14ac:dyDescent="0.4">
      <c r="A292" s="312" t="s">
        <v>723</v>
      </c>
      <c r="B292" s="312"/>
      <c r="C292" s="312"/>
      <c r="D292" s="312"/>
      <c r="E292" s="313"/>
      <c r="F292" s="314">
        <v>286</v>
      </c>
      <c r="G292" s="315" t="s">
        <v>1980</v>
      </c>
      <c r="H292" s="316" t="s">
        <v>1558</v>
      </c>
      <c r="I292" s="317" t="s">
        <v>1435</v>
      </c>
      <c r="J292" s="317"/>
      <c r="K292" s="316"/>
      <c r="L292" s="316"/>
      <c r="M292" s="316"/>
      <c r="N292" s="316"/>
      <c r="O292" s="318"/>
      <c r="P292" s="316" t="s">
        <v>725</v>
      </c>
      <c r="Q292" s="319"/>
      <c r="R292" s="320"/>
      <c r="S292" s="320"/>
      <c r="T292" s="320"/>
      <c r="U292" s="320" t="s">
        <v>633</v>
      </c>
      <c r="V292" s="320"/>
      <c r="W292" s="320"/>
      <c r="X292" s="320">
        <v>334</v>
      </c>
      <c r="Y292" s="320"/>
    </row>
    <row r="293" spans="1:25" ht="159.44999999999999" customHeight="1" x14ac:dyDescent="0.4">
      <c r="A293" s="312" t="s">
        <v>723</v>
      </c>
      <c r="B293" s="312"/>
      <c r="C293" s="312"/>
      <c r="D293" s="312"/>
      <c r="E293" s="313"/>
      <c r="F293" s="314">
        <v>287</v>
      </c>
      <c r="G293" s="315" t="s">
        <v>1979</v>
      </c>
      <c r="H293" s="316" t="s">
        <v>1559</v>
      </c>
      <c r="I293" s="317" t="s">
        <v>1435</v>
      </c>
      <c r="J293" s="317"/>
      <c r="K293" s="316"/>
      <c r="L293" s="316"/>
      <c r="M293" s="316"/>
      <c r="N293" s="316"/>
      <c r="O293" s="318"/>
      <c r="P293" s="316" t="s">
        <v>725</v>
      </c>
      <c r="Q293" s="319"/>
      <c r="R293" s="320"/>
      <c r="S293" s="320"/>
      <c r="T293" s="320"/>
      <c r="U293" s="320" t="s">
        <v>633</v>
      </c>
      <c r="V293" s="320"/>
      <c r="W293" s="320"/>
      <c r="X293" s="320">
        <v>335</v>
      </c>
      <c r="Y293" s="320"/>
    </row>
    <row r="294" spans="1:25" ht="145.75" x14ac:dyDescent="0.4">
      <c r="A294" s="312" t="s">
        <v>723</v>
      </c>
      <c r="B294" s="312"/>
      <c r="C294" s="312"/>
      <c r="D294" s="312"/>
      <c r="E294" s="313"/>
      <c r="F294" s="314">
        <v>288</v>
      </c>
      <c r="G294" s="315" t="s">
        <v>1978</v>
      </c>
      <c r="H294" s="316" t="s">
        <v>1558</v>
      </c>
      <c r="I294" s="317" t="s">
        <v>1435</v>
      </c>
      <c r="J294" s="317"/>
      <c r="K294" s="316"/>
      <c r="L294" s="316"/>
      <c r="M294" s="316"/>
      <c r="N294" s="316"/>
      <c r="O294" s="318"/>
      <c r="P294" s="316" t="s">
        <v>725</v>
      </c>
      <c r="Q294" s="319"/>
      <c r="R294" s="320"/>
      <c r="S294" s="320"/>
      <c r="T294" s="320"/>
      <c r="U294" s="320" t="s">
        <v>633</v>
      </c>
      <c r="V294" s="320"/>
      <c r="W294" s="320"/>
      <c r="X294" s="320">
        <v>336</v>
      </c>
      <c r="Y294" s="320"/>
    </row>
    <row r="295" spans="1:25" ht="131.15" x14ac:dyDescent="0.4">
      <c r="A295" s="312" t="s">
        <v>723</v>
      </c>
      <c r="B295" s="312"/>
      <c r="C295" s="312"/>
      <c r="D295" s="312"/>
      <c r="E295" s="313"/>
      <c r="F295" s="314">
        <v>348</v>
      </c>
      <c r="G295" s="315" t="s">
        <v>1977</v>
      </c>
      <c r="H295" s="316" t="s">
        <v>1560</v>
      </c>
      <c r="I295" s="317" t="s">
        <v>1435</v>
      </c>
      <c r="J295" s="317"/>
      <c r="K295" s="316"/>
      <c r="L295" s="316"/>
      <c r="M295" s="316"/>
      <c r="N295" s="316"/>
      <c r="O295" s="318"/>
      <c r="P295" s="316" t="s">
        <v>725</v>
      </c>
      <c r="Q295" s="319"/>
      <c r="R295" s="320"/>
      <c r="S295" s="320"/>
      <c r="T295" s="320"/>
      <c r="U295" s="320" t="s">
        <v>633</v>
      </c>
      <c r="V295" s="320"/>
      <c r="W295" s="320"/>
      <c r="X295" s="320">
        <v>337</v>
      </c>
      <c r="Y295" s="320"/>
    </row>
    <row r="296" spans="1:25" ht="43.75" x14ac:dyDescent="0.4">
      <c r="A296" s="70" t="s">
        <v>726</v>
      </c>
      <c r="B296" s="70"/>
      <c r="C296" s="70"/>
      <c r="D296" s="70"/>
      <c r="E296" s="71" t="s">
        <v>727</v>
      </c>
      <c r="F296" s="72">
        <v>41</v>
      </c>
      <c r="G296" s="73" t="s">
        <v>1976</v>
      </c>
      <c r="H296" s="74" t="s">
        <v>1561</v>
      </c>
      <c r="I296" s="76" t="s">
        <v>1436</v>
      </c>
      <c r="J296" s="76"/>
      <c r="K296" s="74" t="s">
        <v>637</v>
      </c>
      <c r="L296" s="74"/>
      <c r="M296" s="74"/>
      <c r="N296" s="74" t="s">
        <v>728</v>
      </c>
      <c r="O296" s="77"/>
      <c r="P296" s="74" t="s">
        <v>729</v>
      </c>
      <c r="Q296" s="305" t="s">
        <v>730</v>
      </c>
      <c r="R296" s="306"/>
      <c r="S296" s="306"/>
      <c r="T296" s="306"/>
      <c r="U296" s="33" t="s">
        <v>633</v>
      </c>
      <c r="V296" s="33"/>
      <c r="W296" s="306"/>
      <c r="X296" s="306">
        <v>338</v>
      </c>
      <c r="Y296" s="306"/>
    </row>
    <row r="297" spans="1:25" ht="72.900000000000006" x14ac:dyDescent="0.4">
      <c r="A297" s="70" t="s">
        <v>726</v>
      </c>
      <c r="B297" s="70"/>
      <c r="C297" s="70"/>
      <c r="D297" s="70"/>
      <c r="E297" s="71"/>
      <c r="F297" s="72" t="s">
        <v>731</v>
      </c>
      <c r="G297" s="73" t="s">
        <v>1975</v>
      </c>
      <c r="H297" s="74"/>
      <c r="I297" s="76" t="s">
        <v>2686</v>
      </c>
      <c r="J297" s="76"/>
      <c r="K297" s="74" t="s">
        <v>637</v>
      </c>
      <c r="L297" s="74"/>
      <c r="M297" s="74"/>
      <c r="N297" s="74" t="s">
        <v>657</v>
      </c>
      <c r="O297" s="77"/>
      <c r="P297" s="74" t="s">
        <v>729</v>
      </c>
      <c r="Q297" s="305" t="s">
        <v>732</v>
      </c>
      <c r="R297" s="306"/>
      <c r="S297" s="306"/>
      <c r="T297" s="306"/>
      <c r="U297" s="33" t="s">
        <v>633</v>
      </c>
      <c r="V297" s="33"/>
      <c r="W297" s="306"/>
      <c r="X297" s="306">
        <v>339</v>
      </c>
      <c r="Y297" s="306"/>
    </row>
    <row r="298" spans="1:25" ht="72.900000000000006" x14ac:dyDescent="0.4">
      <c r="A298" s="70" t="s">
        <v>726</v>
      </c>
      <c r="B298" s="70"/>
      <c r="C298" s="70"/>
      <c r="D298" s="70"/>
      <c r="E298" s="71"/>
      <c r="F298" s="72">
        <v>308</v>
      </c>
      <c r="G298" s="73" t="s">
        <v>1974</v>
      </c>
      <c r="H298" s="74" t="s">
        <v>1486</v>
      </c>
      <c r="I298" s="76" t="s">
        <v>1433</v>
      </c>
      <c r="J298" s="107" t="s">
        <v>1387</v>
      </c>
      <c r="K298" s="74"/>
      <c r="L298" s="74"/>
      <c r="M298" s="74"/>
      <c r="N298" s="74"/>
      <c r="O298" s="77"/>
      <c r="P298" s="74" t="s">
        <v>729</v>
      </c>
      <c r="Q298" s="305"/>
      <c r="R298" s="306"/>
      <c r="S298" s="306"/>
      <c r="T298" s="306"/>
      <c r="U298" s="33" t="s">
        <v>633</v>
      </c>
      <c r="V298" s="33"/>
      <c r="W298" s="306"/>
      <c r="X298" s="306">
        <v>340</v>
      </c>
      <c r="Y298" s="306"/>
    </row>
    <row r="299" spans="1:25" ht="72.900000000000006" x14ac:dyDescent="0.4">
      <c r="A299" s="70" t="s">
        <v>726</v>
      </c>
      <c r="B299" s="70"/>
      <c r="C299" s="70"/>
      <c r="D299" s="70"/>
      <c r="E299" s="71"/>
      <c r="F299" s="72">
        <v>70</v>
      </c>
      <c r="G299" s="73" t="s">
        <v>1973</v>
      </c>
      <c r="H299" s="74" t="s">
        <v>1562</v>
      </c>
      <c r="I299" s="76" t="s">
        <v>1439</v>
      </c>
      <c r="J299" s="76"/>
      <c r="K299" s="74"/>
      <c r="L299" s="74" t="s">
        <v>664</v>
      </c>
      <c r="M299" s="74"/>
      <c r="N299" s="74"/>
      <c r="O299" s="77"/>
      <c r="P299" s="74" t="s">
        <v>729</v>
      </c>
      <c r="Q299" s="305" t="s">
        <v>732</v>
      </c>
      <c r="R299" s="306"/>
      <c r="S299" s="306"/>
      <c r="T299" s="306"/>
      <c r="U299" s="33" t="s">
        <v>633</v>
      </c>
      <c r="V299" s="33"/>
      <c r="W299" s="306"/>
      <c r="X299" s="306">
        <v>341</v>
      </c>
      <c r="Y299" s="306"/>
    </row>
    <row r="300" spans="1:25" ht="102" x14ac:dyDescent="0.4">
      <c r="A300" s="70" t="s">
        <v>726</v>
      </c>
      <c r="B300" s="70"/>
      <c r="C300" s="70"/>
      <c r="D300" s="70"/>
      <c r="E300" s="71"/>
      <c r="F300" s="72">
        <v>106</v>
      </c>
      <c r="G300" s="73" t="s">
        <v>733</v>
      </c>
      <c r="H300" s="74" t="s">
        <v>1563</v>
      </c>
      <c r="I300" s="74" t="s">
        <v>1445</v>
      </c>
      <c r="J300" s="70"/>
      <c r="K300" s="74" t="s">
        <v>637</v>
      </c>
      <c r="L300" s="74"/>
      <c r="M300" s="74"/>
      <c r="N300" s="74" t="s">
        <v>734</v>
      </c>
      <c r="O300" s="77"/>
      <c r="P300" s="74" t="s">
        <v>729</v>
      </c>
      <c r="Q300" s="305" t="s">
        <v>732</v>
      </c>
      <c r="R300" s="306"/>
      <c r="S300" s="306"/>
      <c r="T300" s="306"/>
      <c r="U300" s="33" t="s">
        <v>633</v>
      </c>
      <c r="V300" s="33"/>
      <c r="W300" s="306"/>
      <c r="X300" s="306">
        <v>342</v>
      </c>
      <c r="Y300" s="306"/>
    </row>
    <row r="301" spans="1:25" ht="72.900000000000006" x14ac:dyDescent="0.4">
      <c r="A301" s="70" t="s">
        <v>726</v>
      </c>
      <c r="B301" s="70"/>
      <c r="C301" s="70"/>
      <c r="D301" s="70"/>
      <c r="E301" s="71"/>
      <c r="F301" s="72">
        <v>292</v>
      </c>
      <c r="G301" s="73" t="s">
        <v>1972</v>
      </c>
      <c r="H301" s="74" t="s">
        <v>1564</v>
      </c>
      <c r="I301" s="76" t="s">
        <v>1435</v>
      </c>
      <c r="J301" s="76"/>
      <c r="K301" s="74"/>
      <c r="L301" s="74"/>
      <c r="M301" s="74"/>
      <c r="N301" s="74"/>
      <c r="O301" s="77"/>
      <c r="P301" s="74" t="s">
        <v>729</v>
      </c>
      <c r="Q301" s="305"/>
      <c r="R301" s="306"/>
      <c r="S301" s="306"/>
      <c r="T301" s="306"/>
      <c r="U301" s="33" t="s">
        <v>633</v>
      </c>
      <c r="V301" s="33"/>
      <c r="W301" s="306"/>
      <c r="X301" s="306">
        <v>343</v>
      </c>
      <c r="Y301" s="306"/>
    </row>
    <row r="302" spans="1:25" ht="87.45" x14ac:dyDescent="0.4">
      <c r="A302" s="70" t="s">
        <v>726</v>
      </c>
      <c r="B302" s="70"/>
      <c r="C302" s="70"/>
      <c r="D302" s="70"/>
      <c r="E302" s="71"/>
      <c r="F302" s="72">
        <v>390</v>
      </c>
      <c r="G302" s="73" t="s">
        <v>1971</v>
      </c>
      <c r="H302" s="74" t="s">
        <v>1519</v>
      </c>
      <c r="I302" s="76" t="s">
        <v>2876</v>
      </c>
      <c r="J302" s="76"/>
      <c r="K302" s="74"/>
      <c r="L302" s="74"/>
      <c r="M302" s="74"/>
      <c r="N302" s="74"/>
      <c r="O302" s="77"/>
      <c r="P302" s="74" t="s">
        <v>729</v>
      </c>
      <c r="Q302" s="305" t="s">
        <v>732</v>
      </c>
      <c r="R302" s="306"/>
      <c r="S302" s="306"/>
      <c r="T302" s="306"/>
      <c r="U302" s="33" t="s">
        <v>633</v>
      </c>
      <c r="V302" s="33"/>
      <c r="W302" s="306"/>
      <c r="X302" s="306">
        <v>344</v>
      </c>
      <c r="Y302" s="306"/>
    </row>
    <row r="303" spans="1:25" ht="72.900000000000006" x14ac:dyDescent="0.4">
      <c r="A303" s="70" t="s">
        <v>726</v>
      </c>
      <c r="B303" s="70"/>
      <c r="C303" s="70"/>
      <c r="D303" s="70"/>
      <c r="E303" s="71"/>
      <c r="F303" s="72">
        <v>441</v>
      </c>
      <c r="G303" s="73" t="s">
        <v>1970</v>
      </c>
      <c r="H303" s="74" t="s">
        <v>2406</v>
      </c>
      <c r="I303" s="76" t="s">
        <v>2407</v>
      </c>
      <c r="J303" s="107" t="s">
        <v>644</v>
      </c>
      <c r="K303" s="74"/>
      <c r="L303" s="74"/>
      <c r="M303" s="74"/>
      <c r="N303" s="74"/>
      <c r="O303" s="77"/>
      <c r="P303" s="74" t="s">
        <v>729</v>
      </c>
      <c r="Q303" s="305" t="s">
        <v>732</v>
      </c>
      <c r="R303" s="306"/>
      <c r="S303" s="306"/>
      <c r="T303" s="306"/>
      <c r="U303" s="33" t="s">
        <v>633</v>
      </c>
      <c r="V303" s="33"/>
      <c r="W303" s="306"/>
      <c r="X303" s="306">
        <v>345</v>
      </c>
      <c r="Y303" s="306"/>
    </row>
    <row r="304" spans="1:25" ht="72.900000000000006" x14ac:dyDescent="0.4">
      <c r="A304" s="70" t="s">
        <v>726</v>
      </c>
      <c r="B304" s="70"/>
      <c r="C304" s="70"/>
      <c r="D304" s="70"/>
      <c r="E304" s="71"/>
      <c r="F304" s="72">
        <v>459</v>
      </c>
      <c r="G304" s="73" t="s">
        <v>1969</v>
      </c>
      <c r="H304" s="74" t="s">
        <v>1565</v>
      </c>
      <c r="I304" s="76" t="s">
        <v>1446</v>
      </c>
      <c r="J304" s="107"/>
      <c r="K304" s="74"/>
      <c r="L304" s="74"/>
      <c r="M304" s="74"/>
      <c r="N304" s="74"/>
      <c r="O304" s="77"/>
      <c r="P304" s="74" t="s">
        <v>729</v>
      </c>
      <c r="Q304" s="305" t="s">
        <v>732</v>
      </c>
      <c r="R304" s="306"/>
      <c r="S304" s="306"/>
      <c r="T304" s="306"/>
      <c r="U304" s="33" t="s">
        <v>633</v>
      </c>
      <c r="V304" s="33"/>
      <c r="W304" s="306"/>
      <c r="X304" s="306">
        <v>346</v>
      </c>
      <c r="Y304" s="306"/>
    </row>
    <row r="305" spans="1:25" ht="72.900000000000006" x14ac:dyDescent="0.4">
      <c r="A305" s="70" t="s">
        <v>726</v>
      </c>
      <c r="B305" s="70"/>
      <c r="C305" s="70"/>
      <c r="D305" s="70"/>
      <c r="E305" s="71"/>
      <c r="F305" s="72">
        <v>282</v>
      </c>
      <c r="G305" s="73" t="s">
        <v>1968</v>
      </c>
      <c r="H305" s="74" t="s">
        <v>1531</v>
      </c>
      <c r="I305" s="76" t="s">
        <v>1435</v>
      </c>
      <c r="J305" s="76"/>
      <c r="K305" s="74"/>
      <c r="L305" s="74"/>
      <c r="M305" s="74"/>
      <c r="N305" s="74"/>
      <c r="O305" s="77"/>
      <c r="P305" s="74" t="s">
        <v>729</v>
      </c>
      <c r="Q305" s="305" t="s">
        <v>732</v>
      </c>
      <c r="R305" s="306"/>
      <c r="S305" s="306"/>
      <c r="T305" s="306"/>
      <c r="U305" s="33" t="s">
        <v>633</v>
      </c>
      <c r="V305" s="33"/>
      <c r="W305" s="306"/>
      <c r="X305" s="306">
        <v>347</v>
      </c>
      <c r="Y305" s="306"/>
    </row>
    <row r="306" spans="1:25" ht="102" x14ac:dyDescent="0.4">
      <c r="A306" s="70" t="s">
        <v>726</v>
      </c>
      <c r="B306" s="70"/>
      <c r="C306" s="70"/>
      <c r="D306" s="70"/>
      <c r="E306" s="71"/>
      <c r="F306" s="72">
        <v>411</v>
      </c>
      <c r="G306" s="73" t="s">
        <v>1967</v>
      </c>
      <c r="H306" s="74" t="s">
        <v>1529</v>
      </c>
      <c r="I306" s="76" t="s">
        <v>1435</v>
      </c>
      <c r="J306" s="76"/>
      <c r="K306" s="74"/>
      <c r="L306" s="74"/>
      <c r="M306" s="74"/>
      <c r="N306" s="74"/>
      <c r="O306" s="77"/>
      <c r="P306" s="74" t="s">
        <v>729</v>
      </c>
      <c r="Q306" s="305"/>
      <c r="R306" s="306"/>
      <c r="S306" s="306"/>
      <c r="T306" s="306"/>
      <c r="U306" s="33" t="s">
        <v>633</v>
      </c>
      <c r="V306" s="33"/>
      <c r="W306" s="306"/>
      <c r="X306" s="306">
        <v>348</v>
      </c>
      <c r="Y306" s="306"/>
    </row>
    <row r="307" spans="1:25" ht="72.900000000000006" x14ac:dyDescent="0.4">
      <c r="A307" s="70" t="s">
        <v>726</v>
      </c>
      <c r="B307" s="70"/>
      <c r="C307" s="70"/>
      <c r="D307" s="70"/>
      <c r="E307" s="71"/>
      <c r="F307" s="72">
        <v>424</v>
      </c>
      <c r="G307" s="73" t="s">
        <v>1966</v>
      </c>
      <c r="H307" s="74" t="s">
        <v>1527</v>
      </c>
      <c r="I307" s="76" t="s">
        <v>1435</v>
      </c>
      <c r="J307" s="76"/>
      <c r="K307" s="74"/>
      <c r="L307" s="74"/>
      <c r="M307" s="74"/>
      <c r="N307" s="74"/>
      <c r="O307" s="77"/>
      <c r="P307" s="74" t="s">
        <v>729</v>
      </c>
      <c r="Q307" s="305" t="s">
        <v>732</v>
      </c>
      <c r="R307" s="306"/>
      <c r="S307" s="306"/>
      <c r="T307" s="306"/>
      <c r="U307" s="33" t="s">
        <v>633</v>
      </c>
      <c r="V307" s="33"/>
      <c r="W307" s="306"/>
      <c r="X307" s="306">
        <v>349</v>
      </c>
      <c r="Y307" s="306"/>
    </row>
    <row r="308" spans="1:25" ht="72.900000000000006" x14ac:dyDescent="0.4">
      <c r="A308" s="70" t="s">
        <v>726</v>
      </c>
      <c r="B308" s="70"/>
      <c r="C308" s="70"/>
      <c r="D308" s="70"/>
      <c r="E308" s="71"/>
      <c r="F308" s="72">
        <v>485</v>
      </c>
      <c r="G308" s="73" t="s">
        <v>1965</v>
      </c>
      <c r="H308" s="74" t="s">
        <v>1526</v>
      </c>
      <c r="I308" s="76" t="s">
        <v>1442</v>
      </c>
      <c r="J308" s="107"/>
      <c r="K308" s="74"/>
      <c r="L308" s="74"/>
      <c r="M308" s="74"/>
      <c r="N308" s="74"/>
      <c r="O308" s="77"/>
      <c r="P308" s="74" t="s">
        <v>729</v>
      </c>
      <c r="Q308" s="305" t="s">
        <v>732</v>
      </c>
      <c r="R308" s="306"/>
      <c r="S308" s="306"/>
      <c r="T308" s="306"/>
      <c r="U308" s="33" t="s">
        <v>633</v>
      </c>
      <c r="V308" s="33"/>
      <c r="W308" s="306"/>
      <c r="X308" s="306">
        <v>350</v>
      </c>
      <c r="Y308" s="306"/>
    </row>
    <row r="309" spans="1:25" ht="43.75" x14ac:dyDescent="0.4">
      <c r="A309" s="70" t="s">
        <v>726</v>
      </c>
      <c r="B309" s="70"/>
      <c r="C309" s="70"/>
      <c r="D309" s="70"/>
      <c r="E309" s="71"/>
      <c r="F309" s="72">
        <v>486</v>
      </c>
      <c r="G309" s="73" t="s">
        <v>2413</v>
      </c>
      <c r="H309" s="74" t="s">
        <v>1526</v>
      </c>
      <c r="I309" s="76" t="s">
        <v>1442</v>
      </c>
      <c r="J309" s="107"/>
      <c r="K309" s="74"/>
      <c r="L309" s="74"/>
      <c r="M309" s="74"/>
      <c r="N309" s="74"/>
      <c r="O309" s="77"/>
      <c r="P309" s="74" t="s">
        <v>729</v>
      </c>
      <c r="Q309" s="306"/>
      <c r="R309" s="306"/>
      <c r="S309" s="306"/>
      <c r="T309" s="306"/>
      <c r="U309" s="33" t="s">
        <v>633</v>
      </c>
      <c r="V309" s="33"/>
      <c r="W309" s="306"/>
      <c r="X309" s="306">
        <v>351</v>
      </c>
      <c r="Y309" s="306"/>
    </row>
    <row r="310" spans="1:25" ht="102" x14ac:dyDescent="0.4">
      <c r="A310" s="32" t="s">
        <v>726</v>
      </c>
      <c r="B310" s="32"/>
      <c r="C310" s="32"/>
      <c r="D310" s="32"/>
      <c r="E310" s="30"/>
      <c r="F310" s="31">
        <v>293</v>
      </c>
      <c r="G310" s="56" t="s">
        <v>1964</v>
      </c>
      <c r="H310" s="21" t="s">
        <v>1566</v>
      </c>
      <c r="I310" s="82" t="s">
        <v>1435</v>
      </c>
      <c r="J310" s="82"/>
      <c r="K310" s="21"/>
      <c r="L310" s="21"/>
      <c r="M310" s="21"/>
      <c r="N310" s="21"/>
      <c r="O310" s="22"/>
      <c r="P310" s="22"/>
      <c r="Q310" s="34"/>
      <c r="R310" s="33"/>
      <c r="S310" s="33"/>
      <c r="T310" s="33"/>
      <c r="U310" s="33" t="s">
        <v>633</v>
      </c>
      <c r="V310" s="33"/>
      <c r="W310" s="33"/>
      <c r="X310" s="33">
        <v>352</v>
      </c>
      <c r="Y310" s="33"/>
    </row>
    <row r="311" spans="1:25" ht="72.900000000000006" x14ac:dyDescent="0.4">
      <c r="A311" s="70" t="s">
        <v>726</v>
      </c>
      <c r="B311" s="70"/>
      <c r="C311" s="70"/>
      <c r="D311" s="70"/>
      <c r="E311" s="71" t="s">
        <v>735</v>
      </c>
      <c r="F311" s="72">
        <v>84</v>
      </c>
      <c r="G311" s="73" t="s">
        <v>1963</v>
      </c>
      <c r="H311" s="74" t="s">
        <v>1567</v>
      </c>
      <c r="I311" s="76" t="s">
        <v>1439</v>
      </c>
      <c r="J311" s="76" t="s">
        <v>1388</v>
      </c>
      <c r="K311" s="74" t="s">
        <v>637</v>
      </c>
      <c r="L311" s="74"/>
      <c r="M311" s="74"/>
      <c r="N311" s="74"/>
      <c r="O311" s="77"/>
      <c r="P311" s="77" t="s">
        <v>736</v>
      </c>
      <c r="Q311" s="305"/>
      <c r="R311" s="306" t="s">
        <v>383</v>
      </c>
      <c r="S311" s="306"/>
      <c r="T311" s="306"/>
      <c r="U311" s="33" t="s">
        <v>633</v>
      </c>
      <c r="V311" s="33"/>
      <c r="W311" s="306"/>
      <c r="X311" s="306">
        <v>353</v>
      </c>
      <c r="Y311" s="306"/>
    </row>
    <row r="312" spans="1:25" ht="104.7" customHeight="1" x14ac:dyDescent="0.4">
      <c r="A312" s="70" t="s">
        <v>726</v>
      </c>
      <c r="B312" s="70"/>
      <c r="C312" s="70"/>
      <c r="D312" s="70"/>
      <c r="E312" s="71"/>
      <c r="F312" s="72">
        <v>257</v>
      </c>
      <c r="G312" s="73" t="s">
        <v>737</v>
      </c>
      <c r="H312" s="74" t="s">
        <v>54</v>
      </c>
      <c r="I312" s="107" t="s">
        <v>1443</v>
      </c>
      <c r="J312" s="107"/>
      <c r="K312" s="74"/>
      <c r="L312" s="74"/>
      <c r="M312" s="74"/>
      <c r="N312" s="74"/>
      <c r="O312" s="77"/>
      <c r="P312" s="77" t="s">
        <v>736</v>
      </c>
      <c r="Q312" s="305" t="s">
        <v>738</v>
      </c>
      <c r="R312" s="306" t="s">
        <v>383</v>
      </c>
      <c r="S312" s="306"/>
      <c r="T312" s="306"/>
      <c r="U312" s="33" t="s">
        <v>633</v>
      </c>
      <c r="V312" s="33"/>
      <c r="W312" s="306"/>
      <c r="X312" s="306">
        <v>354</v>
      </c>
      <c r="Y312" s="306"/>
    </row>
    <row r="313" spans="1:25" ht="104.7" customHeight="1" x14ac:dyDescent="0.4">
      <c r="A313" s="70" t="s">
        <v>726</v>
      </c>
      <c r="B313" s="70"/>
      <c r="C313" s="70"/>
      <c r="D313" s="70"/>
      <c r="E313" s="71"/>
      <c r="F313" s="72">
        <v>389</v>
      </c>
      <c r="G313" s="73" t="s">
        <v>1962</v>
      </c>
      <c r="H313" s="74" t="s">
        <v>1519</v>
      </c>
      <c r="I313" s="76" t="s">
        <v>2876</v>
      </c>
      <c r="J313" s="107"/>
      <c r="K313" s="74"/>
      <c r="L313" s="74"/>
      <c r="M313" s="74"/>
      <c r="N313" s="74"/>
      <c r="O313" s="77"/>
      <c r="P313" s="77" t="s">
        <v>736</v>
      </c>
      <c r="Q313" s="305"/>
      <c r="R313" s="306" t="s">
        <v>383</v>
      </c>
      <c r="S313" s="306"/>
      <c r="T313" s="306"/>
      <c r="U313" s="33" t="s">
        <v>633</v>
      </c>
      <c r="V313" s="33"/>
      <c r="W313" s="306"/>
      <c r="X313" s="306">
        <v>355</v>
      </c>
      <c r="Y313" s="306"/>
    </row>
    <row r="314" spans="1:25" ht="29.15" x14ac:dyDescent="0.4">
      <c r="A314" s="70" t="s">
        <v>726</v>
      </c>
      <c r="B314" s="70"/>
      <c r="C314" s="70"/>
      <c r="D314" s="70"/>
      <c r="E314" s="71"/>
      <c r="F314" s="72">
        <v>490</v>
      </c>
      <c r="G314" s="73" t="s">
        <v>1961</v>
      </c>
      <c r="H314" s="74" t="s">
        <v>1526</v>
      </c>
      <c r="I314" s="76" t="s">
        <v>1442</v>
      </c>
      <c r="J314" s="107"/>
      <c r="K314" s="74"/>
      <c r="L314" s="74"/>
      <c r="M314" s="74"/>
      <c r="N314" s="74"/>
      <c r="O314" s="77"/>
      <c r="P314" s="77" t="s">
        <v>736</v>
      </c>
      <c r="Q314" s="305"/>
      <c r="R314" s="306" t="s">
        <v>383</v>
      </c>
      <c r="S314" s="306"/>
      <c r="T314" s="306"/>
      <c r="U314" s="33" t="s">
        <v>633</v>
      </c>
      <c r="V314" s="33"/>
      <c r="W314" s="306"/>
      <c r="X314" s="306">
        <v>356</v>
      </c>
      <c r="Y314" s="306"/>
    </row>
    <row r="315" spans="1:25" ht="72.900000000000006" x14ac:dyDescent="0.4">
      <c r="A315" s="70" t="s">
        <v>726</v>
      </c>
      <c r="B315" s="70"/>
      <c r="C315" s="70"/>
      <c r="D315" s="70"/>
      <c r="E315" s="71"/>
      <c r="F315" s="101">
        <v>515</v>
      </c>
      <c r="G315" s="73" t="s">
        <v>1960</v>
      </c>
      <c r="H315" s="74" t="s">
        <v>1568</v>
      </c>
      <c r="I315" s="76" t="s">
        <v>1441</v>
      </c>
      <c r="J315" s="70" t="s">
        <v>1393</v>
      </c>
      <c r="K315" s="74"/>
      <c r="L315" s="74"/>
      <c r="M315" s="74"/>
      <c r="N315" s="74"/>
      <c r="O315" s="77"/>
      <c r="P315" s="77" t="s">
        <v>736</v>
      </c>
      <c r="Q315" s="306"/>
      <c r="R315" s="306" t="s">
        <v>383</v>
      </c>
      <c r="S315" s="306"/>
      <c r="T315" s="306"/>
      <c r="U315" s="33" t="s">
        <v>633</v>
      </c>
      <c r="V315" s="33"/>
      <c r="W315" s="306"/>
      <c r="X315" s="306">
        <v>357</v>
      </c>
      <c r="Y315" s="306"/>
    </row>
    <row r="316" spans="1:25" ht="104.7" customHeight="1" x14ac:dyDescent="0.4">
      <c r="A316" s="32" t="s">
        <v>726</v>
      </c>
      <c r="B316" s="32"/>
      <c r="C316" s="32"/>
      <c r="D316" s="32"/>
      <c r="E316" s="54"/>
      <c r="F316" s="31">
        <v>391</v>
      </c>
      <c r="G316" s="56" t="s">
        <v>1959</v>
      </c>
      <c r="H316" s="21" t="s">
        <v>1508</v>
      </c>
      <c r="I316" s="82" t="s">
        <v>2876</v>
      </c>
      <c r="J316" s="104"/>
      <c r="K316" s="21"/>
      <c r="L316" s="21"/>
      <c r="M316" s="21"/>
      <c r="N316" s="21"/>
      <c r="O316" s="22"/>
      <c r="P316" s="22"/>
      <c r="Q316" s="34"/>
      <c r="R316" s="33" t="s">
        <v>383</v>
      </c>
      <c r="S316" s="33"/>
      <c r="T316" s="33"/>
      <c r="U316" s="33" t="s">
        <v>633</v>
      </c>
      <c r="V316" s="33"/>
      <c r="W316" s="33"/>
      <c r="X316" s="33">
        <v>358</v>
      </c>
      <c r="Y316" s="33"/>
    </row>
    <row r="317" spans="1:25" ht="72.900000000000006" x14ac:dyDescent="0.4">
      <c r="A317" s="32" t="s">
        <v>726</v>
      </c>
      <c r="B317" s="32"/>
      <c r="C317" s="32"/>
      <c r="D317" s="32"/>
      <c r="E317" s="30"/>
      <c r="F317" s="68">
        <v>514</v>
      </c>
      <c r="G317" s="56" t="s">
        <v>1958</v>
      </c>
      <c r="H317" s="21" t="s">
        <v>1569</v>
      </c>
      <c r="I317" s="82" t="s">
        <v>1441</v>
      </c>
      <c r="J317" s="31"/>
      <c r="K317" s="21"/>
      <c r="L317" s="21"/>
      <c r="M317" s="21"/>
      <c r="N317" s="21"/>
      <c r="O317" s="22"/>
      <c r="P317" s="22"/>
      <c r="Q317" s="33"/>
      <c r="R317" s="33" t="s">
        <v>383</v>
      </c>
      <c r="S317" s="33"/>
      <c r="T317" s="33"/>
      <c r="U317" s="33" t="s">
        <v>633</v>
      </c>
      <c r="V317" s="33"/>
      <c r="W317" s="33"/>
      <c r="X317" s="33">
        <v>359</v>
      </c>
      <c r="Y317" s="33"/>
    </row>
    <row r="318" spans="1:25" ht="72.900000000000006" x14ac:dyDescent="0.4">
      <c r="A318" s="32" t="s">
        <v>726</v>
      </c>
      <c r="B318" s="32"/>
      <c r="C318" s="32"/>
      <c r="D318" s="32"/>
      <c r="E318" s="30"/>
      <c r="F318" s="68">
        <v>516</v>
      </c>
      <c r="G318" s="56" t="s">
        <v>1957</v>
      </c>
      <c r="H318" s="21" t="s">
        <v>1570</v>
      </c>
      <c r="I318" s="82" t="s">
        <v>1441</v>
      </c>
      <c r="J318" s="31" t="s">
        <v>1395</v>
      </c>
      <c r="K318" s="21"/>
      <c r="L318" s="21"/>
      <c r="M318" s="21"/>
      <c r="N318" s="21"/>
      <c r="O318" s="22"/>
      <c r="P318" s="22"/>
      <c r="Q318" s="33"/>
      <c r="R318" s="33" t="s">
        <v>383</v>
      </c>
      <c r="S318" s="33"/>
      <c r="T318" s="33"/>
      <c r="U318" s="33" t="s">
        <v>633</v>
      </c>
      <c r="V318" s="33"/>
      <c r="W318" s="33"/>
      <c r="X318" s="33">
        <v>360</v>
      </c>
      <c r="Y318" s="33"/>
    </row>
    <row r="319" spans="1:25" ht="72.900000000000006" x14ac:dyDescent="0.4">
      <c r="A319" s="32" t="s">
        <v>726</v>
      </c>
      <c r="B319" s="32"/>
      <c r="C319" s="32"/>
      <c r="D319" s="32"/>
      <c r="E319" s="30"/>
      <c r="F319" s="68">
        <v>517</v>
      </c>
      <c r="G319" s="56" t="s">
        <v>1956</v>
      </c>
      <c r="H319" s="21" t="s">
        <v>1571</v>
      </c>
      <c r="I319" s="82" t="s">
        <v>1441</v>
      </c>
      <c r="J319" s="31"/>
      <c r="K319" s="21"/>
      <c r="L319" s="21"/>
      <c r="M319" s="21"/>
      <c r="N319" s="21"/>
      <c r="O319" s="22"/>
      <c r="P319" s="22"/>
      <c r="Q319" s="33"/>
      <c r="R319" s="33" t="s">
        <v>383</v>
      </c>
      <c r="S319" s="33"/>
      <c r="T319" s="33"/>
      <c r="U319" s="33" t="s">
        <v>633</v>
      </c>
      <c r="V319" s="33"/>
      <c r="W319" s="33"/>
      <c r="X319" s="33">
        <v>361</v>
      </c>
      <c r="Y319" s="33"/>
    </row>
    <row r="320" spans="1:25" ht="44.15" customHeight="1" x14ac:dyDescent="0.4">
      <c r="A320" s="312" t="s">
        <v>726</v>
      </c>
      <c r="B320" s="312"/>
      <c r="C320" s="312"/>
      <c r="D320" s="312"/>
      <c r="E320" s="313" t="s">
        <v>739</v>
      </c>
      <c r="F320" s="314">
        <v>54</v>
      </c>
      <c r="G320" s="315" t="s">
        <v>1955</v>
      </c>
      <c r="H320" s="316" t="s">
        <v>2687</v>
      </c>
      <c r="I320" s="317" t="s">
        <v>2682</v>
      </c>
      <c r="J320" s="317"/>
      <c r="K320" s="316"/>
      <c r="L320" s="316" t="s">
        <v>637</v>
      </c>
      <c r="M320" s="316"/>
      <c r="N320" s="316" t="s">
        <v>740</v>
      </c>
      <c r="O320" s="318"/>
      <c r="P320" s="318" t="s">
        <v>741</v>
      </c>
      <c r="Q320" s="319"/>
      <c r="R320" s="320"/>
      <c r="S320" s="320"/>
      <c r="T320" s="320"/>
      <c r="U320" s="320" t="s">
        <v>633</v>
      </c>
      <c r="V320" s="320"/>
      <c r="W320" s="320"/>
      <c r="X320" s="320">
        <v>362</v>
      </c>
      <c r="Y320" s="320"/>
    </row>
    <row r="321" spans="1:25" ht="116.6" x14ac:dyDescent="0.4">
      <c r="A321" s="312" t="s">
        <v>726</v>
      </c>
      <c r="B321" s="312"/>
      <c r="C321" s="312"/>
      <c r="D321" s="312"/>
      <c r="E321" s="313"/>
      <c r="F321" s="321">
        <v>512</v>
      </c>
      <c r="G321" s="315" t="s">
        <v>1954</v>
      </c>
      <c r="H321" s="316" t="s">
        <v>1572</v>
      </c>
      <c r="I321" s="317" t="s">
        <v>1441</v>
      </c>
      <c r="J321" s="312" t="s">
        <v>1401</v>
      </c>
      <c r="K321" s="316"/>
      <c r="L321" s="316"/>
      <c r="M321" s="316"/>
      <c r="N321" s="316"/>
      <c r="O321" s="318"/>
      <c r="P321" s="318" t="s">
        <v>741</v>
      </c>
      <c r="Q321" s="320"/>
      <c r="R321" s="320"/>
      <c r="S321" s="320"/>
      <c r="T321" s="320"/>
      <c r="U321" s="320" t="s">
        <v>633</v>
      </c>
      <c r="V321" s="320"/>
      <c r="W321" s="320"/>
      <c r="X321" s="320">
        <v>363</v>
      </c>
      <c r="Y321" s="320"/>
    </row>
    <row r="322" spans="1:25" ht="58.3" x14ac:dyDescent="0.4">
      <c r="A322" s="312" t="s">
        <v>726</v>
      </c>
      <c r="B322" s="312"/>
      <c r="C322" s="312"/>
      <c r="D322" s="312"/>
      <c r="E322" s="313"/>
      <c r="F322" s="314">
        <v>55</v>
      </c>
      <c r="G322" s="315" t="s">
        <v>1953</v>
      </c>
      <c r="H322" s="316" t="s">
        <v>2688</v>
      </c>
      <c r="I322" s="317" t="s">
        <v>2682</v>
      </c>
      <c r="J322" s="317"/>
      <c r="K322" s="316"/>
      <c r="L322" s="316" t="s">
        <v>637</v>
      </c>
      <c r="M322" s="316"/>
      <c r="N322" s="316"/>
      <c r="O322" s="318"/>
      <c r="P322" s="316" t="s">
        <v>742</v>
      </c>
      <c r="Q322" s="319"/>
      <c r="R322" s="320"/>
      <c r="S322" s="320"/>
      <c r="T322" s="320"/>
      <c r="U322" s="320" t="s">
        <v>633</v>
      </c>
      <c r="V322" s="320"/>
      <c r="W322" s="320"/>
      <c r="X322" s="320">
        <v>364</v>
      </c>
      <c r="Y322" s="320"/>
    </row>
    <row r="323" spans="1:25" ht="72.900000000000006" x14ac:dyDescent="0.4">
      <c r="A323" s="312" t="s">
        <v>726</v>
      </c>
      <c r="B323" s="312"/>
      <c r="C323" s="312"/>
      <c r="D323" s="312"/>
      <c r="E323" s="313"/>
      <c r="F323" s="324">
        <v>246</v>
      </c>
      <c r="G323" s="315" t="s">
        <v>1952</v>
      </c>
      <c r="H323" s="316" t="s">
        <v>1573</v>
      </c>
      <c r="I323" s="317" t="s">
        <v>1424</v>
      </c>
      <c r="J323" s="317"/>
      <c r="K323" s="322"/>
      <c r="L323" s="322"/>
      <c r="M323" s="322"/>
      <c r="N323" s="322"/>
      <c r="O323" s="318"/>
      <c r="P323" s="316" t="s">
        <v>743</v>
      </c>
      <c r="Q323" s="319"/>
      <c r="R323" s="320"/>
      <c r="S323" s="320"/>
      <c r="T323" s="319"/>
      <c r="U323" s="320" t="s">
        <v>633</v>
      </c>
      <c r="V323" s="320"/>
      <c r="W323" s="320"/>
      <c r="X323" s="320">
        <v>365</v>
      </c>
      <c r="Y323" s="320"/>
    </row>
    <row r="324" spans="1:25" ht="131.15" x14ac:dyDescent="0.4">
      <c r="A324" s="312" t="s">
        <v>726</v>
      </c>
      <c r="B324" s="312"/>
      <c r="C324" s="312"/>
      <c r="D324" s="312"/>
      <c r="E324" s="313"/>
      <c r="F324" s="324">
        <v>309</v>
      </c>
      <c r="G324" s="315" t="s">
        <v>1951</v>
      </c>
      <c r="H324" s="316" t="s">
        <v>1486</v>
      </c>
      <c r="I324" s="317" t="s">
        <v>1433</v>
      </c>
      <c r="J324" s="317"/>
      <c r="K324" s="322"/>
      <c r="L324" s="322"/>
      <c r="M324" s="322"/>
      <c r="N324" s="322"/>
      <c r="O324" s="318"/>
      <c r="P324" s="316" t="s">
        <v>744</v>
      </c>
      <c r="Q324" s="319"/>
      <c r="R324" s="320"/>
      <c r="S324" s="320"/>
      <c r="T324" s="319"/>
      <c r="U324" s="320" t="s">
        <v>633</v>
      </c>
      <c r="V324" s="320"/>
      <c r="W324" s="320"/>
      <c r="X324" s="320">
        <v>366</v>
      </c>
      <c r="Y324" s="320"/>
    </row>
    <row r="325" spans="1:25" ht="87.45" x14ac:dyDescent="0.4">
      <c r="A325" s="70" t="s">
        <v>726</v>
      </c>
      <c r="B325" s="70"/>
      <c r="C325" s="70"/>
      <c r="D325" s="70"/>
      <c r="E325" s="71" t="s">
        <v>2176</v>
      </c>
      <c r="F325" s="100">
        <v>429</v>
      </c>
      <c r="G325" s="73" t="s">
        <v>1950</v>
      </c>
      <c r="H325" s="74" t="s">
        <v>2177</v>
      </c>
      <c r="I325" s="76" t="s">
        <v>1435</v>
      </c>
      <c r="J325" s="76"/>
      <c r="K325" s="107"/>
      <c r="L325" s="107"/>
      <c r="M325" s="107"/>
      <c r="N325" s="107"/>
      <c r="O325" s="77"/>
      <c r="P325" s="74" t="s">
        <v>745</v>
      </c>
      <c r="Q325" s="305"/>
      <c r="R325" s="306"/>
      <c r="S325" s="306"/>
      <c r="T325" s="305"/>
      <c r="U325" s="33" t="s">
        <v>633</v>
      </c>
      <c r="V325" s="33"/>
      <c r="W325" s="306"/>
      <c r="X325" s="306">
        <v>367</v>
      </c>
      <c r="Y325" s="306"/>
    </row>
    <row r="326" spans="1:25" ht="75.45" customHeight="1" x14ac:dyDescent="0.4">
      <c r="A326" s="70" t="s">
        <v>726</v>
      </c>
      <c r="B326" s="70"/>
      <c r="C326" s="70"/>
      <c r="D326" s="70"/>
      <c r="E326" s="71"/>
      <c r="F326" s="100">
        <v>433</v>
      </c>
      <c r="G326" s="73" t="s">
        <v>1949</v>
      </c>
      <c r="H326" s="74" t="s">
        <v>2178</v>
      </c>
      <c r="I326" s="76" t="s">
        <v>1435</v>
      </c>
      <c r="J326" s="76"/>
      <c r="K326" s="107"/>
      <c r="L326" s="107"/>
      <c r="M326" s="107"/>
      <c r="N326" s="107"/>
      <c r="O326" s="77"/>
      <c r="P326" s="74" t="s">
        <v>745</v>
      </c>
      <c r="Q326" s="305"/>
      <c r="R326" s="306"/>
      <c r="S326" s="306"/>
      <c r="T326" s="305"/>
      <c r="U326" s="33" t="s">
        <v>633</v>
      </c>
      <c r="V326" s="33"/>
      <c r="W326" s="306"/>
      <c r="X326" s="306">
        <v>368</v>
      </c>
      <c r="Y326" s="306"/>
    </row>
    <row r="327" spans="1:25" ht="72.900000000000006" x14ac:dyDescent="0.4">
      <c r="A327" s="70" t="s">
        <v>726</v>
      </c>
      <c r="B327" s="70"/>
      <c r="C327" s="70"/>
      <c r="D327" s="70"/>
      <c r="E327" s="71"/>
      <c r="F327" s="100">
        <v>491</v>
      </c>
      <c r="G327" s="73" t="s">
        <v>2172</v>
      </c>
      <c r="H327" s="74" t="s">
        <v>1526</v>
      </c>
      <c r="I327" s="76" t="s">
        <v>1442</v>
      </c>
      <c r="J327" s="76"/>
      <c r="K327" s="107"/>
      <c r="L327" s="107"/>
      <c r="M327" s="107"/>
      <c r="N327" s="107"/>
      <c r="O327" s="77"/>
      <c r="P327" s="74" t="s">
        <v>745</v>
      </c>
      <c r="Q327" s="305"/>
      <c r="R327" s="306" t="s">
        <v>383</v>
      </c>
      <c r="S327" s="306"/>
      <c r="T327" s="305"/>
      <c r="U327" s="33" t="s">
        <v>633</v>
      </c>
      <c r="V327" s="33"/>
      <c r="W327" s="306"/>
      <c r="X327" s="306">
        <v>369</v>
      </c>
      <c r="Y327" s="306"/>
    </row>
    <row r="328" spans="1:25" ht="72.900000000000006" x14ac:dyDescent="0.4">
      <c r="A328" s="70" t="s">
        <v>726</v>
      </c>
      <c r="B328" s="70"/>
      <c r="C328" s="70"/>
      <c r="D328" s="70"/>
      <c r="E328" s="71"/>
      <c r="F328" s="72">
        <v>69</v>
      </c>
      <c r="G328" s="73" t="s">
        <v>1948</v>
      </c>
      <c r="H328" s="74" t="s">
        <v>1575</v>
      </c>
      <c r="I328" s="76" t="s">
        <v>1439</v>
      </c>
      <c r="J328" s="107" t="s">
        <v>1388</v>
      </c>
      <c r="K328" s="74" t="s">
        <v>637</v>
      </c>
      <c r="L328" s="74"/>
      <c r="M328" s="74"/>
      <c r="N328" s="74" t="s">
        <v>746</v>
      </c>
      <c r="O328" s="77"/>
      <c r="P328" s="74" t="s">
        <v>745</v>
      </c>
      <c r="Q328" s="305" t="s">
        <v>732</v>
      </c>
      <c r="R328" s="306"/>
      <c r="S328" s="306"/>
      <c r="T328" s="306"/>
      <c r="U328" s="33" t="s">
        <v>633</v>
      </c>
      <c r="V328" s="33"/>
      <c r="W328" s="306"/>
      <c r="X328" s="306">
        <v>370</v>
      </c>
      <c r="Y328" s="306"/>
    </row>
    <row r="329" spans="1:25" ht="72.900000000000006" x14ac:dyDescent="0.4">
      <c r="A329" s="70" t="s">
        <v>726</v>
      </c>
      <c r="B329" s="70"/>
      <c r="C329" s="70"/>
      <c r="D329" s="70"/>
      <c r="E329" s="71"/>
      <c r="F329" s="101">
        <v>511</v>
      </c>
      <c r="G329" s="73" t="s">
        <v>1947</v>
      </c>
      <c r="H329" s="74" t="s">
        <v>1576</v>
      </c>
      <c r="I329" s="76" t="s">
        <v>1441</v>
      </c>
      <c r="J329" s="72"/>
      <c r="K329" s="74"/>
      <c r="L329" s="74"/>
      <c r="M329" s="74"/>
      <c r="N329" s="74"/>
      <c r="O329" s="77"/>
      <c r="P329" s="74" t="s">
        <v>745</v>
      </c>
      <c r="Q329" s="306"/>
      <c r="R329" s="306"/>
      <c r="S329" s="306"/>
      <c r="T329" s="306"/>
      <c r="U329" s="33" t="s">
        <v>633</v>
      </c>
      <c r="V329" s="33"/>
      <c r="W329" s="306"/>
      <c r="X329" s="306">
        <v>371</v>
      </c>
      <c r="Y329" s="306"/>
    </row>
    <row r="330" spans="1:25" ht="87.45" x14ac:dyDescent="0.4">
      <c r="A330" s="32" t="s">
        <v>747</v>
      </c>
      <c r="B330" s="32"/>
      <c r="C330" s="32"/>
      <c r="D330" s="32"/>
      <c r="E330" s="54"/>
      <c r="F330" s="80">
        <v>310</v>
      </c>
      <c r="G330" s="56" t="s">
        <v>1946</v>
      </c>
      <c r="H330" s="21" t="s">
        <v>1486</v>
      </c>
      <c r="I330" s="82" t="s">
        <v>1433</v>
      </c>
      <c r="J330" s="104" t="s">
        <v>1402</v>
      </c>
      <c r="K330" s="104"/>
      <c r="L330" s="104"/>
      <c r="M330" s="104"/>
      <c r="N330" s="104"/>
      <c r="O330" s="22"/>
      <c r="P330" s="21"/>
      <c r="Q330" s="34"/>
      <c r="R330" s="33"/>
      <c r="S330" s="33"/>
      <c r="T330" s="34"/>
      <c r="U330" s="33" t="s">
        <v>633</v>
      </c>
      <c r="V330" s="33"/>
      <c r="W330" s="33"/>
      <c r="X330" s="33">
        <v>372</v>
      </c>
      <c r="Y330" s="33"/>
    </row>
    <row r="331" spans="1:25" ht="43.75" x14ac:dyDescent="0.4">
      <c r="A331" s="32" t="s">
        <v>748</v>
      </c>
      <c r="B331" s="32"/>
      <c r="C331" s="32"/>
      <c r="D331" s="32"/>
      <c r="E331" s="30"/>
      <c r="F331" s="31">
        <v>456</v>
      </c>
      <c r="G331" s="56" t="s">
        <v>1945</v>
      </c>
      <c r="H331" s="21" t="s">
        <v>1565</v>
      </c>
      <c r="I331" s="82" t="s">
        <v>1446</v>
      </c>
      <c r="J331" s="82"/>
      <c r="K331" s="21"/>
      <c r="L331" s="21"/>
      <c r="M331" s="21"/>
      <c r="N331" s="21"/>
      <c r="O331" s="22"/>
      <c r="P331" s="22"/>
      <c r="Q331" s="33"/>
      <c r="R331" s="33" t="s">
        <v>383</v>
      </c>
      <c r="S331" s="33"/>
      <c r="T331" s="33"/>
      <c r="U331" s="33" t="s">
        <v>633</v>
      </c>
      <c r="V331" s="33"/>
      <c r="W331" s="33"/>
      <c r="X331" s="33">
        <v>373</v>
      </c>
      <c r="Y331" s="33"/>
    </row>
    <row r="332" spans="1:25" ht="72.900000000000006" x14ac:dyDescent="0.4">
      <c r="A332" s="32" t="s">
        <v>749</v>
      </c>
      <c r="B332" s="32"/>
      <c r="C332" s="32"/>
      <c r="D332" s="32"/>
      <c r="E332" s="54"/>
      <c r="F332" s="80">
        <v>425</v>
      </c>
      <c r="G332" s="56" t="s">
        <v>1944</v>
      </c>
      <c r="H332" s="21" t="s">
        <v>1527</v>
      </c>
      <c r="I332" s="82" t="s">
        <v>1435</v>
      </c>
      <c r="J332" s="104"/>
      <c r="K332" s="104"/>
      <c r="L332" s="104"/>
      <c r="M332" s="104"/>
      <c r="N332" s="104"/>
      <c r="O332" s="22"/>
      <c r="P332" s="21"/>
      <c r="Q332" s="34"/>
      <c r="R332" s="33"/>
      <c r="S332" s="33"/>
      <c r="T332" s="34"/>
      <c r="U332" s="33" t="s">
        <v>633</v>
      </c>
      <c r="V332" s="33"/>
      <c r="W332" s="33"/>
      <c r="X332" s="33">
        <v>374</v>
      </c>
      <c r="Y332" s="33"/>
    </row>
    <row r="333" spans="1:25" ht="43.75" x14ac:dyDescent="0.4">
      <c r="A333" s="32" t="s">
        <v>749</v>
      </c>
      <c r="B333" s="32"/>
      <c r="C333" s="32"/>
      <c r="D333" s="32"/>
      <c r="E333" s="30"/>
      <c r="F333" s="31">
        <v>457</v>
      </c>
      <c r="G333" s="56" t="s">
        <v>1943</v>
      </c>
      <c r="H333" s="21" t="s">
        <v>1565</v>
      </c>
      <c r="I333" s="82" t="s">
        <v>1446</v>
      </c>
      <c r="J333" s="82"/>
      <c r="K333" s="21"/>
      <c r="L333" s="21"/>
      <c r="M333" s="21"/>
      <c r="N333" s="21"/>
      <c r="O333" s="22"/>
      <c r="P333" s="22"/>
      <c r="Q333" s="33"/>
      <c r="R333" s="33"/>
      <c r="S333" s="33"/>
      <c r="T333" s="33"/>
      <c r="U333" s="33" t="s">
        <v>633</v>
      </c>
      <c r="V333" s="33"/>
      <c r="W333" s="33"/>
      <c r="X333" s="33">
        <v>375</v>
      </c>
      <c r="Y333" s="33"/>
    </row>
    <row r="334" spans="1:25" ht="43.75" x14ac:dyDescent="0.4">
      <c r="A334" s="32" t="s">
        <v>749</v>
      </c>
      <c r="B334" s="32"/>
      <c r="C334" s="32"/>
      <c r="D334" s="32"/>
      <c r="E334" s="30"/>
      <c r="F334" s="31">
        <v>43</v>
      </c>
      <c r="G334" s="56" t="s">
        <v>1942</v>
      </c>
      <c r="H334" s="21" t="s">
        <v>1561</v>
      </c>
      <c r="I334" s="59" t="s">
        <v>1436</v>
      </c>
      <c r="J334" s="59"/>
      <c r="K334" s="21" t="s">
        <v>637</v>
      </c>
      <c r="L334" s="21"/>
      <c r="M334" s="21"/>
      <c r="N334" s="21"/>
      <c r="O334" s="22"/>
      <c r="P334" s="22"/>
      <c r="Q334" s="33"/>
      <c r="R334" s="33"/>
      <c r="S334" s="33"/>
      <c r="T334" s="33"/>
      <c r="U334" s="33" t="s">
        <v>633</v>
      </c>
      <c r="V334" s="33"/>
      <c r="W334" s="33"/>
      <c r="X334" s="33">
        <v>376</v>
      </c>
      <c r="Y334" s="33"/>
    </row>
    <row r="335" spans="1:25" ht="29.15" x14ac:dyDescent="0.4">
      <c r="A335" s="32" t="s">
        <v>749</v>
      </c>
      <c r="B335" s="32"/>
      <c r="C335" s="32"/>
      <c r="D335" s="32"/>
      <c r="E335" s="30"/>
      <c r="F335" s="31">
        <v>438</v>
      </c>
      <c r="G335" s="56" t="s">
        <v>1941</v>
      </c>
      <c r="H335" s="21" t="s">
        <v>2406</v>
      </c>
      <c r="I335" s="76" t="s">
        <v>2407</v>
      </c>
      <c r="J335" s="104" t="s">
        <v>644</v>
      </c>
      <c r="K335" s="21"/>
      <c r="L335" s="21"/>
      <c r="M335" s="21"/>
      <c r="N335" s="21"/>
      <c r="O335" s="22"/>
      <c r="P335" s="22"/>
      <c r="Q335" s="33"/>
      <c r="R335" s="33"/>
      <c r="S335" s="33"/>
      <c r="T335" s="33"/>
      <c r="U335" s="33" t="s">
        <v>633</v>
      </c>
      <c r="V335" s="33"/>
      <c r="W335" s="33"/>
      <c r="X335" s="33">
        <v>377</v>
      </c>
      <c r="Y335" s="33"/>
    </row>
    <row r="336" spans="1:25" ht="29.15" x14ac:dyDescent="0.4">
      <c r="A336" s="32" t="s">
        <v>749</v>
      </c>
      <c r="B336" s="32"/>
      <c r="C336" s="32"/>
      <c r="D336" s="32"/>
      <c r="E336" s="30"/>
      <c r="F336" s="31">
        <v>439</v>
      </c>
      <c r="G336" s="56" t="s">
        <v>1940</v>
      </c>
      <c r="H336" s="21" t="s">
        <v>2406</v>
      </c>
      <c r="I336" s="76" t="s">
        <v>2407</v>
      </c>
      <c r="J336" s="104" t="s">
        <v>644</v>
      </c>
      <c r="K336" s="21"/>
      <c r="L336" s="21"/>
      <c r="M336" s="21"/>
      <c r="N336" s="21"/>
      <c r="O336" s="22"/>
      <c r="P336" s="22"/>
      <c r="Q336" s="33"/>
      <c r="R336" s="33"/>
      <c r="S336" s="33"/>
      <c r="T336" s="33"/>
      <c r="U336" s="33" t="s">
        <v>633</v>
      </c>
      <c r="V336" s="33"/>
      <c r="W336" s="33"/>
      <c r="X336" s="33">
        <v>378</v>
      </c>
      <c r="Y336" s="33"/>
    </row>
    <row r="337" spans="1:25" ht="72.900000000000006" x14ac:dyDescent="0.4">
      <c r="A337" s="31" t="s">
        <v>749</v>
      </c>
      <c r="B337" s="32"/>
      <c r="C337" s="31"/>
      <c r="D337" s="31"/>
      <c r="E337" s="30"/>
      <c r="F337" s="68">
        <v>509</v>
      </c>
      <c r="G337" s="56" t="s">
        <v>1939</v>
      </c>
      <c r="H337" s="21" t="s">
        <v>1577</v>
      </c>
      <c r="I337" s="82" t="s">
        <v>1441</v>
      </c>
      <c r="J337" s="31"/>
      <c r="K337" s="21"/>
      <c r="L337" s="21"/>
      <c r="M337" s="21"/>
      <c r="N337" s="21"/>
      <c r="O337" s="22"/>
      <c r="P337" s="22"/>
      <c r="Q337" s="33"/>
      <c r="R337" s="33"/>
      <c r="S337" s="33"/>
      <c r="T337" s="33"/>
      <c r="U337" s="33" t="s">
        <v>633</v>
      </c>
      <c r="V337" s="33"/>
      <c r="W337" s="33"/>
      <c r="X337" s="33">
        <v>379</v>
      </c>
      <c r="Y337" s="33"/>
    </row>
    <row r="338" spans="1:25" ht="87.45" x14ac:dyDescent="0.4">
      <c r="A338" s="70" t="s">
        <v>749</v>
      </c>
      <c r="B338" s="70"/>
      <c r="C338" s="70"/>
      <c r="D338" s="70"/>
      <c r="E338" s="71" t="s">
        <v>2179</v>
      </c>
      <c r="F338" s="72">
        <v>393</v>
      </c>
      <c r="G338" s="73" t="s">
        <v>1938</v>
      </c>
      <c r="H338" s="74" t="s">
        <v>1519</v>
      </c>
      <c r="I338" s="76" t="s">
        <v>2876</v>
      </c>
      <c r="J338" s="76"/>
      <c r="K338" s="74"/>
      <c r="L338" s="74"/>
      <c r="M338" s="74"/>
      <c r="N338" s="74"/>
      <c r="O338" s="77"/>
      <c r="P338" s="77" t="s">
        <v>750</v>
      </c>
      <c r="Q338" s="306"/>
      <c r="R338" s="306"/>
      <c r="S338" s="306"/>
      <c r="T338" s="306"/>
      <c r="U338" s="33" t="s">
        <v>633</v>
      </c>
      <c r="V338" s="33"/>
      <c r="W338" s="306"/>
      <c r="X338" s="306">
        <v>380</v>
      </c>
      <c r="Y338" s="306"/>
    </row>
    <row r="339" spans="1:25" ht="72.900000000000006" x14ac:dyDescent="0.4">
      <c r="A339" s="70" t="s">
        <v>749</v>
      </c>
      <c r="B339" s="70"/>
      <c r="C339" s="70"/>
      <c r="D339" s="70"/>
      <c r="E339" s="71"/>
      <c r="F339" s="72">
        <v>426</v>
      </c>
      <c r="G339" s="73" t="s">
        <v>1937</v>
      </c>
      <c r="H339" s="74" t="s">
        <v>1527</v>
      </c>
      <c r="I339" s="76" t="s">
        <v>1435</v>
      </c>
      <c r="J339" s="76"/>
      <c r="K339" s="74"/>
      <c r="L339" s="74"/>
      <c r="M339" s="74"/>
      <c r="N339" s="74"/>
      <c r="O339" s="77"/>
      <c r="P339" s="77" t="s">
        <v>750</v>
      </c>
      <c r="Q339" s="306"/>
      <c r="R339" s="306"/>
      <c r="S339" s="306"/>
      <c r="T339" s="306"/>
      <c r="U339" s="33" t="s">
        <v>633</v>
      </c>
      <c r="V339" s="33"/>
      <c r="W339" s="306"/>
      <c r="X339" s="306">
        <v>381</v>
      </c>
      <c r="Y339" s="306"/>
    </row>
    <row r="340" spans="1:25" ht="72.900000000000006" x14ac:dyDescent="0.4">
      <c r="A340" s="70" t="s">
        <v>749</v>
      </c>
      <c r="B340" s="70"/>
      <c r="C340" s="70"/>
      <c r="D340" s="70"/>
      <c r="E340" s="71"/>
      <c r="F340" s="72">
        <v>431</v>
      </c>
      <c r="G340" s="73" t="s">
        <v>1936</v>
      </c>
      <c r="H340" s="74" t="s">
        <v>1574</v>
      </c>
      <c r="I340" s="76" t="s">
        <v>1435</v>
      </c>
      <c r="J340" s="76"/>
      <c r="K340" s="74"/>
      <c r="L340" s="74"/>
      <c r="M340" s="74"/>
      <c r="N340" s="74"/>
      <c r="O340" s="77"/>
      <c r="P340" s="77" t="s">
        <v>750</v>
      </c>
      <c r="Q340" s="306"/>
      <c r="R340" s="306"/>
      <c r="S340" s="306"/>
      <c r="T340" s="306"/>
      <c r="U340" s="33" t="s">
        <v>633</v>
      </c>
      <c r="V340" s="33"/>
      <c r="W340" s="306"/>
      <c r="X340" s="306">
        <v>382</v>
      </c>
      <c r="Y340" s="306"/>
    </row>
    <row r="341" spans="1:25" ht="87.45" x14ac:dyDescent="0.4">
      <c r="A341" s="32" t="s">
        <v>749</v>
      </c>
      <c r="B341" s="32"/>
      <c r="C341" s="32"/>
      <c r="D341" s="32"/>
      <c r="E341" s="30"/>
      <c r="F341" s="31">
        <v>392</v>
      </c>
      <c r="G341" s="56" t="s">
        <v>1935</v>
      </c>
      <c r="H341" s="21" t="s">
        <v>1508</v>
      </c>
      <c r="I341" s="82" t="s">
        <v>2876</v>
      </c>
      <c r="J341" s="82"/>
      <c r="K341" s="21"/>
      <c r="L341" s="21"/>
      <c r="M341" s="21"/>
      <c r="N341" s="21"/>
      <c r="O341" s="22"/>
      <c r="P341" s="22"/>
      <c r="Q341" s="33"/>
      <c r="R341" s="33"/>
      <c r="S341" s="33"/>
      <c r="T341" s="33"/>
      <c r="U341" s="33" t="s">
        <v>633</v>
      </c>
      <c r="V341" s="33"/>
      <c r="W341" s="33"/>
      <c r="X341" s="33">
        <v>383</v>
      </c>
      <c r="Y341" s="33"/>
    </row>
    <row r="342" spans="1:25" ht="72.900000000000006" x14ac:dyDescent="0.4">
      <c r="A342" s="70" t="s">
        <v>751</v>
      </c>
      <c r="B342" s="70"/>
      <c r="C342" s="70"/>
      <c r="D342" s="70"/>
      <c r="E342" s="71" t="s">
        <v>752</v>
      </c>
      <c r="F342" s="100">
        <v>311</v>
      </c>
      <c r="G342" s="73" t="s">
        <v>1934</v>
      </c>
      <c r="H342" s="74" t="s">
        <v>1486</v>
      </c>
      <c r="I342" s="76" t="s">
        <v>1433</v>
      </c>
      <c r="J342" s="107" t="s">
        <v>1404</v>
      </c>
      <c r="K342" s="107"/>
      <c r="L342" s="107"/>
      <c r="M342" s="107"/>
      <c r="N342" s="107"/>
      <c r="O342" s="77"/>
      <c r="P342" s="74" t="s">
        <v>753</v>
      </c>
      <c r="Q342" s="305"/>
      <c r="R342" s="306"/>
      <c r="S342" s="306"/>
      <c r="T342" s="305"/>
      <c r="U342" s="33" t="s">
        <v>633</v>
      </c>
      <c r="V342" s="33"/>
      <c r="W342" s="306"/>
      <c r="X342" s="306">
        <v>384</v>
      </c>
      <c r="Y342" s="306"/>
    </row>
    <row r="343" spans="1:25" ht="58.3" x14ac:dyDescent="0.4">
      <c r="A343" s="70" t="s">
        <v>751</v>
      </c>
      <c r="B343" s="70"/>
      <c r="C343" s="70"/>
      <c r="D343" s="70"/>
      <c r="E343" s="71"/>
      <c r="F343" s="72">
        <v>42</v>
      </c>
      <c r="G343" s="73" t="s">
        <v>1933</v>
      </c>
      <c r="H343" s="74" t="s">
        <v>1561</v>
      </c>
      <c r="I343" s="76" t="s">
        <v>1436</v>
      </c>
      <c r="J343" s="76"/>
      <c r="K343" s="74"/>
      <c r="L343" s="74"/>
      <c r="M343" s="74" t="s">
        <v>637</v>
      </c>
      <c r="N343" s="74"/>
      <c r="O343" s="77"/>
      <c r="P343" s="74" t="s">
        <v>754</v>
      </c>
      <c r="Q343" s="305"/>
      <c r="R343" s="306"/>
      <c r="S343" s="306"/>
      <c r="T343" s="306"/>
      <c r="U343" s="33" t="s">
        <v>633</v>
      </c>
      <c r="V343" s="33"/>
      <c r="W343" s="306"/>
      <c r="X343" s="306">
        <v>385</v>
      </c>
      <c r="Y343" s="306"/>
    </row>
    <row r="344" spans="1:25" ht="58.3" x14ac:dyDescent="0.4">
      <c r="A344" s="70" t="s">
        <v>751</v>
      </c>
      <c r="B344" s="70"/>
      <c r="C344" s="70"/>
      <c r="D344" s="70"/>
      <c r="E344" s="71"/>
      <c r="F344" s="72" t="s">
        <v>755</v>
      </c>
      <c r="G344" s="73" t="s">
        <v>1932</v>
      </c>
      <c r="H344" s="74"/>
      <c r="I344" s="76" t="s">
        <v>2686</v>
      </c>
      <c r="J344" s="76"/>
      <c r="K344" s="74"/>
      <c r="L344" s="74"/>
      <c r="M344" s="74"/>
      <c r="N344" s="74"/>
      <c r="O344" s="77"/>
      <c r="P344" s="74" t="s">
        <v>756</v>
      </c>
      <c r="Q344" s="306"/>
      <c r="R344" s="306"/>
      <c r="S344" s="306"/>
      <c r="T344" s="306"/>
      <c r="U344" s="33" t="s">
        <v>633</v>
      </c>
      <c r="V344" s="33"/>
      <c r="W344" s="306"/>
      <c r="X344" s="306">
        <v>386</v>
      </c>
      <c r="Y344" s="306"/>
    </row>
    <row r="345" spans="1:25" ht="43.75" x14ac:dyDescent="0.4">
      <c r="A345" s="70" t="s">
        <v>751</v>
      </c>
      <c r="B345" s="70"/>
      <c r="C345" s="70"/>
      <c r="D345" s="70"/>
      <c r="E345" s="71"/>
      <c r="F345" s="72">
        <v>482</v>
      </c>
      <c r="G345" s="73" t="s">
        <v>1931</v>
      </c>
      <c r="H345" s="74" t="s">
        <v>1578</v>
      </c>
      <c r="I345" s="76" t="s">
        <v>1446</v>
      </c>
      <c r="J345" s="76"/>
      <c r="K345" s="74"/>
      <c r="L345" s="74"/>
      <c r="M345" s="74"/>
      <c r="N345" s="74"/>
      <c r="O345" s="77"/>
      <c r="P345" s="74" t="s">
        <v>757</v>
      </c>
      <c r="Q345" s="306"/>
      <c r="R345" s="306"/>
      <c r="S345" s="306"/>
      <c r="T345" s="306"/>
      <c r="U345" s="33" t="s">
        <v>633</v>
      </c>
      <c r="V345" s="33"/>
      <c r="W345" s="306"/>
      <c r="X345" s="306">
        <v>387</v>
      </c>
      <c r="Y345" s="306"/>
    </row>
    <row r="346" spans="1:25" ht="72.900000000000006" x14ac:dyDescent="0.4">
      <c r="A346" s="70" t="s">
        <v>751</v>
      </c>
      <c r="B346" s="70"/>
      <c r="C346" s="70"/>
      <c r="D346" s="70"/>
      <c r="E346" s="71"/>
      <c r="F346" s="72">
        <v>484</v>
      </c>
      <c r="G346" s="73" t="s">
        <v>1930</v>
      </c>
      <c r="H346" s="74" t="s">
        <v>2411</v>
      </c>
      <c r="I346" s="76" t="s">
        <v>2412</v>
      </c>
      <c r="J346" s="76"/>
      <c r="K346" s="74"/>
      <c r="L346" s="74"/>
      <c r="M346" s="74"/>
      <c r="N346" s="74"/>
      <c r="O346" s="77"/>
      <c r="P346" s="74" t="s">
        <v>757</v>
      </c>
      <c r="Q346" s="306"/>
      <c r="R346" s="306"/>
      <c r="S346" s="306"/>
      <c r="T346" s="306"/>
      <c r="U346" s="33" t="s">
        <v>633</v>
      </c>
      <c r="V346" s="33"/>
      <c r="W346" s="306"/>
      <c r="X346" s="306">
        <v>388</v>
      </c>
      <c r="Y346" s="306"/>
    </row>
    <row r="347" spans="1:25" ht="43.75" x14ac:dyDescent="0.4">
      <c r="A347" s="70" t="s">
        <v>751</v>
      </c>
      <c r="B347" s="70"/>
      <c r="C347" s="70"/>
      <c r="D347" s="70"/>
      <c r="E347" s="71"/>
      <c r="F347" s="72">
        <v>65</v>
      </c>
      <c r="G347" s="73" t="s">
        <v>1929</v>
      </c>
      <c r="H347" s="74" t="s">
        <v>2689</v>
      </c>
      <c r="I347" s="76" t="s">
        <v>2682</v>
      </c>
      <c r="J347" s="76"/>
      <c r="K347" s="74"/>
      <c r="L347" s="74" t="s">
        <v>637</v>
      </c>
      <c r="M347" s="74"/>
      <c r="N347" s="74"/>
      <c r="O347" s="77"/>
      <c r="P347" s="77" t="s">
        <v>757</v>
      </c>
      <c r="Q347" s="306"/>
      <c r="R347" s="306"/>
      <c r="S347" s="306"/>
      <c r="T347" s="306"/>
      <c r="U347" s="33" t="s">
        <v>633</v>
      </c>
      <c r="V347" s="33"/>
      <c r="W347" s="306"/>
      <c r="X347" s="306">
        <v>389</v>
      </c>
      <c r="Y347" s="306"/>
    </row>
    <row r="348" spans="1:25" ht="29.15" x14ac:dyDescent="0.4">
      <c r="A348" s="70" t="s">
        <v>751</v>
      </c>
      <c r="B348" s="70"/>
      <c r="C348" s="70"/>
      <c r="D348" s="70"/>
      <c r="E348" s="71"/>
      <c r="F348" s="72">
        <v>532</v>
      </c>
      <c r="G348" s="73" t="s">
        <v>1928</v>
      </c>
      <c r="H348" s="74" t="s">
        <v>2404</v>
      </c>
      <c r="I348" s="76" t="s">
        <v>2390</v>
      </c>
      <c r="J348" s="72"/>
      <c r="K348" s="74"/>
      <c r="L348" s="74"/>
      <c r="M348" s="74"/>
      <c r="N348" s="74"/>
      <c r="O348" s="77"/>
      <c r="P348" s="77" t="s">
        <v>757</v>
      </c>
      <c r="Q348" s="306"/>
      <c r="R348" s="306"/>
      <c r="S348" s="306"/>
      <c r="T348" s="306"/>
      <c r="U348" s="33" t="s">
        <v>633</v>
      </c>
      <c r="V348" s="33"/>
      <c r="W348" s="306"/>
      <c r="X348" s="306">
        <v>390</v>
      </c>
      <c r="Y348" s="306"/>
    </row>
    <row r="349" spans="1:25" x14ac:dyDescent="0.4">
      <c r="A349" s="70" t="s">
        <v>751</v>
      </c>
      <c r="B349" s="70"/>
      <c r="C349" s="70"/>
      <c r="D349" s="70"/>
      <c r="E349" s="71"/>
      <c r="F349" s="72">
        <v>559</v>
      </c>
      <c r="G349" s="73" t="s">
        <v>1927</v>
      </c>
      <c r="H349" s="77"/>
      <c r="I349" s="77" t="s">
        <v>1447</v>
      </c>
      <c r="J349" s="72"/>
      <c r="K349" s="74"/>
      <c r="L349" s="74"/>
      <c r="M349" s="74"/>
      <c r="N349" s="74"/>
      <c r="O349" s="77"/>
      <c r="P349" s="77" t="s">
        <v>757</v>
      </c>
      <c r="Q349" s="306"/>
      <c r="R349" s="306"/>
      <c r="S349" s="306"/>
      <c r="T349" s="306"/>
      <c r="U349" s="33" t="s">
        <v>633</v>
      </c>
      <c r="V349" s="33"/>
      <c r="W349" s="306"/>
      <c r="X349" s="306">
        <v>391</v>
      </c>
      <c r="Y349" s="306"/>
    </row>
    <row r="350" spans="1:25" ht="58.3" x14ac:dyDescent="0.4">
      <c r="A350" s="32" t="s">
        <v>758</v>
      </c>
      <c r="B350" s="32"/>
      <c r="C350" s="32"/>
      <c r="D350" s="32"/>
      <c r="E350" s="30"/>
      <c r="F350" s="31" t="s">
        <v>759</v>
      </c>
      <c r="G350" s="56" t="s">
        <v>1926</v>
      </c>
      <c r="H350" s="21" t="s">
        <v>2615</v>
      </c>
      <c r="I350" s="82" t="s">
        <v>2682</v>
      </c>
      <c r="J350" s="82"/>
      <c r="K350" s="21"/>
      <c r="L350" s="21" t="s">
        <v>637</v>
      </c>
      <c r="M350" s="21"/>
      <c r="N350" s="21"/>
      <c r="O350" s="22"/>
      <c r="P350" s="21" t="s">
        <v>760</v>
      </c>
      <c r="Q350" s="33"/>
      <c r="R350" s="33"/>
      <c r="S350" s="33"/>
      <c r="T350" s="33"/>
      <c r="U350" s="33" t="s">
        <v>633</v>
      </c>
      <c r="V350" s="33"/>
      <c r="W350" s="33"/>
      <c r="X350" s="33">
        <v>392</v>
      </c>
      <c r="Y350" s="33"/>
    </row>
    <row r="351" spans="1:25" ht="41.6" customHeight="1" x14ac:dyDescent="0.4">
      <c r="A351" s="70" t="s">
        <v>761</v>
      </c>
      <c r="B351" s="70"/>
      <c r="C351" s="70"/>
      <c r="D351" s="70"/>
      <c r="E351" s="71" t="s">
        <v>762</v>
      </c>
      <c r="F351" s="72">
        <v>44</v>
      </c>
      <c r="G351" s="73" t="s">
        <v>1925</v>
      </c>
      <c r="H351" s="74" t="s">
        <v>1561</v>
      </c>
      <c r="I351" s="76" t="s">
        <v>1436</v>
      </c>
      <c r="J351" s="76"/>
      <c r="K351" s="74" t="s">
        <v>637</v>
      </c>
      <c r="L351" s="74"/>
      <c r="M351" s="74"/>
      <c r="N351" s="74"/>
      <c r="O351" s="77"/>
      <c r="P351" s="77" t="s">
        <v>763</v>
      </c>
      <c r="Q351" s="306"/>
      <c r="R351" s="306"/>
      <c r="S351" s="306"/>
      <c r="T351" s="306"/>
      <c r="U351" s="33" t="s">
        <v>633</v>
      </c>
      <c r="V351" s="33"/>
      <c r="W351" s="306"/>
      <c r="X351" s="306">
        <v>393</v>
      </c>
      <c r="Y351" s="306"/>
    </row>
    <row r="352" spans="1:25" ht="58.3" x14ac:dyDescent="0.4">
      <c r="A352" s="70" t="s">
        <v>761</v>
      </c>
      <c r="B352" s="70"/>
      <c r="C352" s="70"/>
      <c r="D352" s="70"/>
      <c r="E352" s="71"/>
      <c r="F352" s="72" t="s">
        <v>764</v>
      </c>
      <c r="G352" s="73" t="s">
        <v>1924</v>
      </c>
      <c r="H352" s="74"/>
      <c r="I352" s="76" t="s">
        <v>2686</v>
      </c>
      <c r="J352" s="76"/>
      <c r="K352" s="74"/>
      <c r="L352" s="74"/>
      <c r="M352" s="74"/>
      <c r="N352" s="74"/>
      <c r="O352" s="77"/>
      <c r="P352" s="77" t="s">
        <v>763</v>
      </c>
      <c r="Q352" s="306"/>
      <c r="R352" s="306"/>
      <c r="S352" s="306"/>
      <c r="T352" s="306"/>
      <c r="U352" s="33" t="s">
        <v>633</v>
      </c>
      <c r="V352" s="33"/>
      <c r="W352" s="306"/>
      <c r="X352" s="306">
        <v>394</v>
      </c>
      <c r="Y352" s="306"/>
    </row>
    <row r="353" spans="1:25" ht="43.75" x14ac:dyDescent="0.4">
      <c r="A353" s="70" t="s">
        <v>761</v>
      </c>
      <c r="B353" s="70"/>
      <c r="C353" s="70"/>
      <c r="D353" s="70"/>
      <c r="E353" s="71"/>
      <c r="F353" s="101">
        <v>245</v>
      </c>
      <c r="G353" s="73" t="s">
        <v>2209</v>
      </c>
      <c r="H353" s="74" t="s">
        <v>1579</v>
      </c>
      <c r="I353" s="76" t="s">
        <v>1424</v>
      </c>
      <c r="J353" s="76"/>
      <c r="K353" s="107"/>
      <c r="L353" s="107"/>
      <c r="M353" s="107"/>
      <c r="N353" s="107"/>
      <c r="O353" s="77"/>
      <c r="P353" s="77" t="s">
        <v>763</v>
      </c>
      <c r="Q353" s="305"/>
      <c r="R353" s="306"/>
      <c r="S353" s="306"/>
      <c r="T353" s="305"/>
      <c r="U353" s="33" t="s">
        <v>633</v>
      </c>
      <c r="V353" s="33"/>
      <c r="W353" s="306"/>
      <c r="X353" s="306">
        <v>395</v>
      </c>
      <c r="Y353" s="306"/>
    </row>
    <row r="354" spans="1:25" ht="72.900000000000006" x14ac:dyDescent="0.4">
      <c r="A354" s="70" t="s">
        <v>761</v>
      </c>
      <c r="B354" s="70"/>
      <c r="C354" s="70"/>
      <c r="D354" s="70"/>
      <c r="E354" s="71"/>
      <c r="F354" s="101">
        <v>312</v>
      </c>
      <c r="G354" s="73" t="s">
        <v>1923</v>
      </c>
      <c r="H354" s="74" t="s">
        <v>1486</v>
      </c>
      <c r="I354" s="76" t="s">
        <v>1433</v>
      </c>
      <c r="J354" s="76"/>
      <c r="K354" s="107"/>
      <c r="L354" s="107"/>
      <c r="M354" s="107"/>
      <c r="N354" s="107"/>
      <c r="O354" s="77"/>
      <c r="P354" s="74" t="s">
        <v>765</v>
      </c>
      <c r="Q354" s="305"/>
      <c r="R354" s="306"/>
      <c r="S354" s="306"/>
      <c r="T354" s="305"/>
      <c r="U354" s="33" t="s">
        <v>633</v>
      </c>
      <c r="V354" s="33"/>
      <c r="W354" s="306"/>
      <c r="X354" s="306">
        <v>396</v>
      </c>
      <c r="Y354" s="306"/>
    </row>
    <row r="355" spans="1:25" ht="87.45" x14ac:dyDescent="0.4">
      <c r="A355" s="70" t="s">
        <v>761</v>
      </c>
      <c r="B355" s="70"/>
      <c r="C355" s="70"/>
      <c r="D355" s="70"/>
      <c r="E355" s="71"/>
      <c r="F355" s="101">
        <v>394</v>
      </c>
      <c r="G355" s="73" t="s">
        <v>1922</v>
      </c>
      <c r="H355" s="74" t="s">
        <v>1508</v>
      </c>
      <c r="I355" s="76" t="s">
        <v>2876</v>
      </c>
      <c r="J355" s="76"/>
      <c r="K355" s="107"/>
      <c r="L355" s="107"/>
      <c r="M355" s="107"/>
      <c r="N355" s="107"/>
      <c r="O355" s="77"/>
      <c r="P355" s="74" t="s">
        <v>763</v>
      </c>
      <c r="Q355" s="305"/>
      <c r="R355" s="306"/>
      <c r="S355" s="306"/>
      <c r="T355" s="305"/>
      <c r="U355" s="33" t="s">
        <v>633</v>
      </c>
      <c r="V355" s="33"/>
      <c r="W355" s="306"/>
      <c r="X355" s="306">
        <v>397</v>
      </c>
      <c r="Y355" s="306"/>
    </row>
    <row r="356" spans="1:25" ht="87.45" x14ac:dyDescent="0.4">
      <c r="A356" s="70" t="s">
        <v>761</v>
      </c>
      <c r="B356" s="70"/>
      <c r="C356" s="70"/>
      <c r="D356" s="70"/>
      <c r="E356" s="71"/>
      <c r="F356" s="101">
        <v>397</v>
      </c>
      <c r="G356" s="73" t="s">
        <v>1921</v>
      </c>
      <c r="H356" s="74" t="s">
        <v>1516</v>
      </c>
      <c r="I356" s="76" t="s">
        <v>2876</v>
      </c>
      <c r="J356" s="76"/>
      <c r="K356" s="107"/>
      <c r="L356" s="107"/>
      <c r="M356" s="107"/>
      <c r="N356" s="107"/>
      <c r="O356" s="77"/>
      <c r="P356" s="74" t="s">
        <v>763</v>
      </c>
      <c r="Q356" s="305"/>
      <c r="R356" s="306"/>
      <c r="S356" s="306"/>
      <c r="T356" s="305"/>
      <c r="U356" s="33" t="s">
        <v>633</v>
      </c>
      <c r="V356" s="33"/>
      <c r="W356" s="306"/>
      <c r="X356" s="306">
        <v>398</v>
      </c>
      <c r="Y356" s="306"/>
    </row>
    <row r="357" spans="1:25" ht="72.900000000000006" x14ac:dyDescent="0.4">
      <c r="A357" s="70" t="s">
        <v>761</v>
      </c>
      <c r="B357" s="70"/>
      <c r="C357" s="70"/>
      <c r="D357" s="70"/>
      <c r="E357" s="71"/>
      <c r="F357" s="101">
        <v>487</v>
      </c>
      <c r="G357" s="73" t="s">
        <v>1920</v>
      </c>
      <c r="H357" s="74" t="s">
        <v>1526</v>
      </c>
      <c r="I357" s="76" t="s">
        <v>1442</v>
      </c>
      <c r="J357" s="76"/>
      <c r="K357" s="107"/>
      <c r="L357" s="107"/>
      <c r="M357" s="107"/>
      <c r="N357" s="107"/>
      <c r="O357" s="77"/>
      <c r="P357" s="74" t="s">
        <v>763</v>
      </c>
      <c r="Q357" s="305"/>
      <c r="R357" s="306"/>
      <c r="S357" s="306"/>
      <c r="T357" s="305"/>
      <c r="U357" s="33" t="s">
        <v>633</v>
      </c>
      <c r="V357" s="33"/>
      <c r="W357" s="306"/>
      <c r="X357" s="306">
        <v>399</v>
      </c>
      <c r="Y357" s="306"/>
    </row>
    <row r="358" spans="1:25" ht="72.900000000000006" x14ac:dyDescent="0.4">
      <c r="A358" s="70" t="s">
        <v>766</v>
      </c>
      <c r="B358" s="70"/>
      <c r="C358" s="70"/>
      <c r="D358" s="70"/>
      <c r="E358" s="71"/>
      <c r="F358" s="72">
        <v>488</v>
      </c>
      <c r="G358" s="73" t="s">
        <v>2432</v>
      </c>
      <c r="H358" s="74" t="s">
        <v>1526</v>
      </c>
      <c r="I358" s="76" t="s">
        <v>1442</v>
      </c>
      <c r="J358" s="76"/>
      <c r="K358" s="74"/>
      <c r="L358" s="74"/>
      <c r="M358" s="74"/>
      <c r="N358" s="74"/>
      <c r="O358" s="77"/>
      <c r="P358" s="77" t="s">
        <v>763</v>
      </c>
      <c r="Q358" s="306"/>
      <c r="R358" s="306"/>
      <c r="S358" s="306"/>
      <c r="T358" s="306"/>
      <c r="U358" s="33" t="s">
        <v>633</v>
      </c>
      <c r="V358" s="33"/>
      <c r="W358" s="306"/>
      <c r="X358" s="306">
        <v>400</v>
      </c>
      <c r="Y358" s="306"/>
    </row>
    <row r="359" spans="1:25" ht="43.75" x14ac:dyDescent="0.4">
      <c r="A359" s="32" t="s">
        <v>767</v>
      </c>
      <c r="B359" s="32"/>
      <c r="C359" s="32"/>
      <c r="D359" s="32"/>
      <c r="E359" s="30"/>
      <c r="F359" s="31">
        <v>47</v>
      </c>
      <c r="G359" s="56" t="s">
        <v>1919</v>
      </c>
      <c r="H359" s="21" t="s">
        <v>1543</v>
      </c>
      <c r="I359" s="82" t="s">
        <v>1436</v>
      </c>
      <c r="J359" s="82"/>
      <c r="K359" s="21"/>
      <c r="L359" s="21"/>
      <c r="M359" s="21" t="s">
        <v>637</v>
      </c>
      <c r="N359" s="21"/>
      <c r="O359" s="22"/>
      <c r="P359" s="21" t="s">
        <v>768</v>
      </c>
      <c r="Q359" s="34"/>
      <c r="R359" s="33"/>
      <c r="S359" s="33"/>
      <c r="T359" s="33"/>
      <c r="U359" s="33" t="s">
        <v>633</v>
      </c>
      <c r="V359" s="33"/>
      <c r="W359" s="33"/>
      <c r="X359" s="33">
        <v>401</v>
      </c>
      <c r="Y359" s="33"/>
    </row>
    <row r="360" spans="1:25" ht="58.3" x14ac:dyDescent="0.4">
      <c r="A360" s="70" t="s">
        <v>767</v>
      </c>
      <c r="B360" s="70"/>
      <c r="C360" s="70"/>
      <c r="D360" s="70"/>
      <c r="E360" s="71" t="s">
        <v>769</v>
      </c>
      <c r="F360" s="72">
        <v>458</v>
      </c>
      <c r="G360" s="73" t="s">
        <v>1918</v>
      </c>
      <c r="H360" s="74" t="s">
        <v>1565</v>
      </c>
      <c r="I360" s="76" t="s">
        <v>1446</v>
      </c>
      <c r="J360" s="76"/>
      <c r="K360" s="74"/>
      <c r="L360" s="74"/>
      <c r="M360" s="74"/>
      <c r="N360" s="74"/>
      <c r="O360" s="77"/>
      <c r="P360" s="77" t="s">
        <v>770</v>
      </c>
      <c r="Q360" s="306"/>
      <c r="R360" s="306"/>
      <c r="S360" s="306"/>
      <c r="T360" s="306"/>
      <c r="U360" s="306" t="s">
        <v>633</v>
      </c>
      <c r="V360" s="306"/>
      <c r="W360" s="306"/>
      <c r="X360" s="306">
        <v>402</v>
      </c>
      <c r="Y360" s="306"/>
    </row>
    <row r="361" spans="1:25" ht="87.45" x14ac:dyDescent="0.4">
      <c r="A361" s="70" t="s">
        <v>767</v>
      </c>
      <c r="B361" s="70"/>
      <c r="C361" s="70"/>
      <c r="D361" s="70"/>
      <c r="E361" s="71"/>
      <c r="F361" s="72">
        <v>371</v>
      </c>
      <c r="G361" s="73" t="s">
        <v>1917</v>
      </c>
      <c r="H361" s="74" t="s">
        <v>1519</v>
      </c>
      <c r="I361" s="76" t="s">
        <v>2876</v>
      </c>
      <c r="J361" s="76"/>
      <c r="K361" s="74"/>
      <c r="L361" s="74"/>
      <c r="M361" s="74"/>
      <c r="N361" s="74"/>
      <c r="O361" s="77"/>
      <c r="P361" s="77" t="s">
        <v>770</v>
      </c>
      <c r="Q361" s="306"/>
      <c r="R361" s="306"/>
      <c r="S361" s="306"/>
      <c r="T361" s="306"/>
      <c r="U361" s="306" t="s">
        <v>633</v>
      </c>
      <c r="V361" s="306"/>
      <c r="W361" s="306"/>
      <c r="X361" s="306">
        <v>403</v>
      </c>
      <c r="Y361" s="306"/>
    </row>
    <row r="362" spans="1:25" ht="72.900000000000006" x14ac:dyDescent="0.4">
      <c r="A362" s="70" t="s">
        <v>767</v>
      </c>
      <c r="B362" s="70"/>
      <c r="C362" s="70"/>
      <c r="D362" s="70"/>
      <c r="E362" s="71"/>
      <c r="F362" s="72">
        <v>75</v>
      </c>
      <c r="G362" s="73" t="s">
        <v>1916</v>
      </c>
      <c r="H362" s="74" t="s">
        <v>1580</v>
      </c>
      <c r="I362" s="76" t="s">
        <v>1439</v>
      </c>
      <c r="J362" s="76"/>
      <c r="K362" s="74" t="s">
        <v>637</v>
      </c>
      <c r="L362" s="74"/>
      <c r="M362" s="74"/>
      <c r="N362" s="74" t="s">
        <v>771</v>
      </c>
      <c r="O362" s="77"/>
      <c r="P362" s="77" t="s">
        <v>770</v>
      </c>
      <c r="Q362" s="306"/>
      <c r="R362" s="306"/>
      <c r="S362" s="306"/>
      <c r="T362" s="306"/>
      <c r="U362" s="306" t="s">
        <v>633</v>
      </c>
      <c r="V362" s="306"/>
      <c r="W362" s="306"/>
      <c r="X362" s="306">
        <v>404</v>
      </c>
      <c r="Y362" s="306"/>
    </row>
    <row r="363" spans="1:25" ht="43.75" x14ac:dyDescent="0.4">
      <c r="A363" s="312" t="s">
        <v>767</v>
      </c>
      <c r="B363" s="312"/>
      <c r="C363" s="312"/>
      <c r="D363" s="312"/>
      <c r="E363" s="313" t="s">
        <v>772</v>
      </c>
      <c r="F363" s="314">
        <v>281</v>
      </c>
      <c r="G363" s="315" t="s">
        <v>1915</v>
      </c>
      <c r="H363" s="316" t="s">
        <v>1531</v>
      </c>
      <c r="I363" s="317" t="s">
        <v>1435</v>
      </c>
      <c r="J363" s="317"/>
      <c r="K363" s="316"/>
      <c r="L363" s="316"/>
      <c r="M363" s="316"/>
      <c r="N363" s="316"/>
      <c r="O363" s="318"/>
      <c r="P363" s="318" t="s">
        <v>773</v>
      </c>
      <c r="Q363" s="320"/>
      <c r="R363" s="320"/>
      <c r="S363" s="320"/>
      <c r="T363" s="320"/>
      <c r="U363" s="320" t="s">
        <v>633</v>
      </c>
      <c r="V363" s="320"/>
      <c r="W363" s="320"/>
      <c r="X363" s="320">
        <v>405</v>
      </c>
      <c r="Y363" s="320"/>
    </row>
    <row r="364" spans="1:25" ht="43.75" x14ac:dyDescent="0.4">
      <c r="A364" s="312" t="s">
        <v>767</v>
      </c>
      <c r="B364" s="312"/>
      <c r="C364" s="312"/>
      <c r="D364" s="312"/>
      <c r="E364" s="313"/>
      <c r="F364" s="314">
        <v>543</v>
      </c>
      <c r="G364" s="315" t="s">
        <v>1914</v>
      </c>
      <c r="H364" s="316" t="s">
        <v>2396</v>
      </c>
      <c r="I364" s="317" t="s">
        <v>2390</v>
      </c>
      <c r="J364" s="314"/>
      <c r="K364" s="316"/>
      <c r="L364" s="316"/>
      <c r="M364" s="316"/>
      <c r="N364" s="316"/>
      <c r="O364" s="318"/>
      <c r="P364" s="318" t="s">
        <v>773</v>
      </c>
      <c r="Q364" s="320"/>
      <c r="R364" s="320"/>
      <c r="S364" s="320"/>
      <c r="T364" s="320"/>
      <c r="U364" s="320" t="s">
        <v>633</v>
      </c>
      <c r="V364" s="320"/>
      <c r="W364" s="320"/>
      <c r="X364" s="320">
        <v>406</v>
      </c>
      <c r="Y364" s="320"/>
    </row>
    <row r="365" spans="1:25" ht="87.45" x14ac:dyDescent="0.4">
      <c r="A365" s="32" t="s">
        <v>767</v>
      </c>
      <c r="B365" s="32"/>
      <c r="C365" s="32"/>
      <c r="D365" s="32"/>
      <c r="E365" s="30"/>
      <c r="F365" s="31">
        <v>395</v>
      </c>
      <c r="G365" s="56" t="s">
        <v>1913</v>
      </c>
      <c r="H365" s="21" t="s">
        <v>1508</v>
      </c>
      <c r="I365" s="82" t="s">
        <v>2876</v>
      </c>
      <c r="J365" s="104"/>
      <c r="K365" s="21"/>
      <c r="L365" s="21"/>
      <c r="M365" s="21"/>
      <c r="N365" s="21"/>
      <c r="O365" s="21"/>
      <c r="P365" s="21"/>
      <c r="Q365" s="34"/>
      <c r="R365" s="33"/>
      <c r="S365" s="33"/>
      <c r="T365" s="33"/>
      <c r="U365" s="33" t="s">
        <v>633</v>
      </c>
      <c r="V365" s="33"/>
      <c r="W365" s="33"/>
      <c r="X365" s="33">
        <v>407</v>
      </c>
      <c r="Y365" s="33"/>
    </row>
    <row r="366" spans="1:25" ht="58.3" x14ac:dyDescent="0.4">
      <c r="A366" s="312" t="s">
        <v>767</v>
      </c>
      <c r="B366" s="312"/>
      <c r="C366" s="312"/>
      <c r="D366" s="312"/>
      <c r="E366" s="313" t="s">
        <v>774</v>
      </c>
      <c r="F366" s="314">
        <v>40</v>
      </c>
      <c r="G366" s="315" t="s">
        <v>1912</v>
      </c>
      <c r="H366" s="316"/>
      <c r="I366" s="317" t="s">
        <v>1448</v>
      </c>
      <c r="J366" s="317"/>
      <c r="K366" s="316" t="s">
        <v>637</v>
      </c>
      <c r="L366" s="316"/>
      <c r="M366" s="316"/>
      <c r="N366" s="316" t="s">
        <v>775</v>
      </c>
      <c r="O366" s="318"/>
      <c r="P366" s="318" t="s">
        <v>776</v>
      </c>
      <c r="Q366" s="320"/>
      <c r="R366" s="320"/>
      <c r="S366" s="320"/>
      <c r="T366" s="320"/>
      <c r="U366" s="320" t="s">
        <v>633</v>
      </c>
      <c r="V366" s="320"/>
      <c r="W366" s="320"/>
      <c r="X366" s="320">
        <v>408</v>
      </c>
      <c r="Y366" s="320"/>
    </row>
    <row r="367" spans="1:25" ht="87.45" x14ac:dyDescent="0.4">
      <c r="A367" s="312" t="s">
        <v>767</v>
      </c>
      <c r="B367" s="312"/>
      <c r="C367" s="312"/>
      <c r="D367" s="312"/>
      <c r="E367" s="313"/>
      <c r="F367" s="314">
        <v>373</v>
      </c>
      <c r="G367" s="315" t="s">
        <v>1911</v>
      </c>
      <c r="H367" s="316" t="s">
        <v>1508</v>
      </c>
      <c r="I367" s="317" t="s">
        <v>2876</v>
      </c>
      <c r="J367" s="317"/>
      <c r="K367" s="316"/>
      <c r="L367" s="316"/>
      <c r="M367" s="316"/>
      <c r="N367" s="316"/>
      <c r="O367" s="318"/>
      <c r="P367" s="318" t="s">
        <v>776</v>
      </c>
      <c r="Q367" s="320"/>
      <c r="R367" s="320"/>
      <c r="S367" s="320"/>
      <c r="T367" s="320"/>
      <c r="U367" s="320" t="s">
        <v>633</v>
      </c>
      <c r="V367" s="320"/>
      <c r="W367" s="320"/>
      <c r="X367" s="320">
        <v>409</v>
      </c>
      <c r="Y367" s="320"/>
    </row>
    <row r="368" spans="1:25" ht="102" x14ac:dyDescent="0.4">
      <c r="A368" s="32" t="s">
        <v>767</v>
      </c>
      <c r="B368" s="32"/>
      <c r="C368" s="32"/>
      <c r="D368" s="32"/>
      <c r="E368" s="30"/>
      <c r="F368" s="68">
        <v>253</v>
      </c>
      <c r="G368" s="56" t="s">
        <v>1910</v>
      </c>
      <c r="H368" s="21" t="s">
        <v>1581</v>
      </c>
      <c r="I368" s="82" t="s">
        <v>1441</v>
      </c>
      <c r="J368" s="82"/>
      <c r="K368" s="105"/>
      <c r="L368" s="105"/>
      <c r="M368" s="105"/>
      <c r="N368" s="105"/>
      <c r="O368" s="22"/>
      <c r="P368" s="22"/>
      <c r="Q368" s="33"/>
      <c r="R368" s="33"/>
      <c r="S368" s="33"/>
      <c r="T368" s="33"/>
      <c r="U368" s="33" t="s">
        <v>633</v>
      </c>
      <c r="V368" s="33"/>
      <c r="W368" s="33"/>
      <c r="X368" s="33">
        <v>410</v>
      </c>
      <c r="Y368" s="33"/>
    </row>
    <row r="369" spans="1:25" ht="102" x14ac:dyDescent="0.4">
      <c r="A369" s="32" t="s">
        <v>767</v>
      </c>
      <c r="B369" s="32"/>
      <c r="C369" s="32"/>
      <c r="D369" s="32"/>
      <c r="E369" s="30"/>
      <c r="F369" s="31">
        <v>98</v>
      </c>
      <c r="G369" s="56" t="s">
        <v>1582</v>
      </c>
      <c r="H369" s="21" t="s">
        <v>1583</v>
      </c>
      <c r="I369" s="82" t="s">
        <v>1439</v>
      </c>
      <c r="J369" s="82"/>
      <c r="K369" s="21" t="s">
        <v>637</v>
      </c>
      <c r="L369" s="21"/>
      <c r="M369" s="21"/>
      <c r="N369" s="21" t="s">
        <v>777</v>
      </c>
      <c r="O369" s="21" t="s">
        <v>778</v>
      </c>
      <c r="P369" s="21" t="s">
        <v>779</v>
      </c>
      <c r="Q369" s="34"/>
      <c r="R369" s="33"/>
      <c r="S369" s="33"/>
      <c r="T369" s="33"/>
      <c r="U369" s="33" t="s">
        <v>633</v>
      </c>
      <c r="V369" s="33"/>
      <c r="W369" s="33"/>
      <c r="X369" s="33">
        <v>411</v>
      </c>
      <c r="Y369" s="33"/>
    </row>
    <row r="370" spans="1:25" ht="29.15" x14ac:dyDescent="0.4">
      <c r="A370" s="32" t="s">
        <v>767</v>
      </c>
      <c r="B370" s="32"/>
      <c r="C370" s="32"/>
      <c r="D370" s="32"/>
      <c r="E370" s="30"/>
      <c r="F370" s="31">
        <v>489</v>
      </c>
      <c r="G370" s="56" t="s">
        <v>2159</v>
      </c>
      <c r="H370" s="21" t="s">
        <v>1526</v>
      </c>
      <c r="I370" s="82" t="s">
        <v>1442</v>
      </c>
      <c r="J370" s="104"/>
      <c r="K370" s="21"/>
      <c r="L370" s="21"/>
      <c r="M370" s="21"/>
      <c r="N370" s="21"/>
      <c r="O370" s="21"/>
      <c r="P370" s="21"/>
      <c r="Q370" s="34"/>
      <c r="R370" s="33" t="s">
        <v>383</v>
      </c>
      <c r="S370" s="33"/>
      <c r="T370" s="33"/>
      <c r="U370" s="33" t="s">
        <v>633</v>
      </c>
      <c r="V370" s="33"/>
      <c r="W370" s="33"/>
      <c r="X370" s="33">
        <v>412</v>
      </c>
      <c r="Y370" s="33"/>
    </row>
    <row r="371" spans="1:25" ht="87.45" x14ac:dyDescent="0.4">
      <c r="A371" s="32" t="s">
        <v>767</v>
      </c>
      <c r="B371" s="32"/>
      <c r="C371" s="32"/>
      <c r="D371" s="32"/>
      <c r="E371" s="30"/>
      <c r="F371" s="31">
        <v>338</v>
      </c>
      <c r="G371" s="56" t="s">
        <v>1909</v>
      </c>
      <c r="H371" s="21" t="s">
        <v>1584</v>
      </c>
      <c r="I371" s="82" t="s">
        <v>1434</v>
      </c>
      <c r="J371" s="82"/>
      <c r="K371" s="21"/>
      <c r="L371" s="21"/>
      <c r="M371" s="21"/>
      <c r="N371" s="21"/>
      <c r="O371" s="21"/>
      <c r="P371" s="21"/>
      <c r="Q371" s="34"/>
      <c r="R371" s="33"/>
      <c r="S371" s="33"/>
      <c r="T371" s="33"/>
      <c r="U371" s="33" t="s">
        <v>633</v>
      </c>
      <c r="V371" s="33"/>
      <c r="W371" s="33"/>
      <c r="X371" s="33">
        <v>413</v>
      </c>
      <c r="Y371" s="33"/>
    </row>
    <row r="372" spans="1:25" ht="87.45" x14ac:dyDescent="0.4">
      <c r="A372" s="32" t="s">
        <v>767</v>
      </c>
      <c r="B372" s="32"/>
      <c r="C372" s="32"/>
      <c r="D372" s="32"/>
      <c r="E372" s="30"/>
      <c r="F372" s="31">
        <v>385</v>
      </c>
      <c r="G372" s="56" t="s">
        <v>1908</v>
      </c>
      <c r="H372" s="21" t="s">
        <v>1508</v>
      </c>
      <c r="I372" s="82" t="s">
        <v>2876</v>
      </c>
      <c r="J372" s="82"/>
      <c r="K372" s="21"/>
      <c r="L372" s="21"/>
      <c r="M372" s="21"/>
      <c r="N372" s="21"/>
      <c r="O372" s="21"/>
      <c r="P372" s="21"/>
      <c r="Q372" s="34"/>
      <c r="R372" s="33"/>
      <c r="S372" s="33"/>
      <c r="T372" s="33"/>
      <c r="U372" s="33" t="s">
        <v>633</v>
      </c>
      <c r="V372" s="33"/>
      <c r="W372" s="33"/>
      <c r="X372" s="33">
        <v>414</v>
      </c>
      <c r="Y372" s="33"/>
    </row>
    <row r="373" spans="1:25" ht="87.45" x14ac:dyDescent="0.4">
      <c r="A373" s="32" t="s">
        <v>767</v>
      </c>
      <c r="B373" s="32"/>
      <c r="C373" s="32"/>
      <c r="D373" s="32"/>
      <c r="E373" s="30"/>
      <c r="F373" s="31">
        <v>340</v>
      </c>
      <c r="G373" s="56" t="s">
        <v>1907</v>
      </c>
      <c r="H373" s="21" t="s">
        <v>1584</v>
      </c>
      <c r="I373" s="82" t="s">
        <v>1434</v>
      </c>
      <c r="J373" s="104" t="s">
        <v>1407</v>
      </c>
      <c r="K373" s="21"/>
      <c r="L373" s="21"/>
      <c r="M373" s="21"/>
      <c r="N373" s="21"/>
      <c r="O373" s="21"/>
      <c r="P373" s="21"/>
      <c r="Q373" s="34"/>
      <c r="R373" s="33"/>
      <c r="S373" s="33"/>
      <c r="T373" s="33"/>
      <c r="U373" s="33" t="s">
        <v>633</v>
      </c>
      <c r="V373" s="33"/>
      <c r="W373" s="33"/>
      <c r="X373" s="33">
        <v>415</v>
      </c>
      <c r="Y373" s="33"/>
    </row>
    <row r="374" spans="1:25" ht="87.45" x14ac:dyDescent="0.4">
      <c r="A374" s="32" t="s">
        <v>767</v>
      </c>
      <c r="B374" s="32"/>
      <c r="C374" s="32"/>
      <c r="D374" s="32"/>
      <c r="E374" s="30"/>
      <c r="F374" s="31">
        <v>341</v>
      </c>
      <c r="G374" s="56" t="s">
        <v>1906</v>
      </c>
      <c r="H374" s="21" t="s">
        <v>1584</v>
      </c>
      <c r="I374" s="82" t="s">
        <v>1434</v>
      </c>
      <c r="J374" s="104"/>
      <c r="K374" s="21"/>
      <c r="L374" s="21"/>
      <c r="M374" s="21"/>
      <c r="N374" s="21"/>
      <c r="O374" s="21"/>
      <c r="P374" s="21"/>
      <c r="Q374" s="34"/>
      <c r="R374" s="33"/>
      <c r="S374" s="33"/>
      <c r="T374" s="33"/>
      <c r="U374" s="33" t="s">
        <v>633</v>
      </c>
      <c r="V374" s="33"/>
      <c r="W374" s="33"/>
      <c r="X374" s="33">
        <v>416</v>
      </c>
      <c r="Y374" s="33"/>
    </row>
    <row r="375" spans="1:25" ht="87.45" x14ac:dyDescent="0.4">
      <c r="A375" s="32" t="s">
        <v>767</v>
      </c>
      <c r="B375" s="32"/>
      <c r="C375" s="32"/>
      <c r="D375" s="32"/>
      <c r="E375" s="30"/>
      <c r="F375" s="31">
        <v>342</v>
      </c>
      <c r="G375" s="56" t="s">
        <v>1905</v>
      </c>
      <c r="H375" s="21" t="s">
        <v>1584</v>
      </c>
      <c r="I375" s="82" t="s">
        <v>1434</v>
      </c>
      <c r="J375" s="104"/>
      <c r="K375" s="21"/>
      <c r="L375" s="21"/>
      <c r="M375" s="21"/>
      <c r="N375" s="21"/>
      <c r="O375" s="21"/>
      <c r="P375" s="21"/>
      <c r="Q375" s="34"/>
      <c r="R375" s="33"/>
      <c r="S375" s="33"/>
      <c r="T375" s="33"/>
      <c r="U375" s="33" t="s">
        <v>633</v>
      </c>
      <c r="V375" s="33"/>
      <c r="W375" s="33"/>
      <c r="X375" s="33">
        <v>417</v>
      </c>
      <c r="Y375" s="33"/>
    </row>
    <row r="376" spans="1:25" s="126" customFormat="1" ht="43.75" x14ac:dyDescent="0.4">
      <c r="A376" s="32" t="s">
        <v>780</v>
      </c>
      <c r="B376" s="32"/>
      <c r="C376" s="31"/>
      <c r="D376" s="31"/>
      <c r="E376" s="30"/>
      <c r="F376" s="31">
        <v>623</v>
      </c>
      <c r="G376" s="57" t="s">
        <v>781</v>
      </c>
      <c r="H376" s="22"/>
      <c r="I376" s="21" t="s">
        <v>1418</v>
      </c>
      <c r="J376" s="31"/>
      <c r="K376" s="21"/>
      <c r="L376" s="21"/>
      <c r="M376" s="21"/>
      <c r="N376" s="21"/>
      <c r="O376" s="22"/>
      <c r="P376" s="22"/>
      <c r="Q376" s="33"/>
      <c r="R376" s="33"/>
      <c r="S376" s="33"/>
      <c r="T376" s="33"/>
      <c r="U376" s="33" t="s">
        <v>633</v>
      </c>
      <c r="V376" s="33"/>
      <c r="W376" s="33"/>
      <c r="X376" s="33">
        <v>619</v>
      </c>
      <c r="Y376" s="33"/>
    </row>
    <row r="377" spans="1:25" ht="43.75" x14ac:dyDescent="0.4">
      <c r="A377" s="32" t="s">
        <v>780</v>
      </c>
      <c r="B377" s="32"/>
      <c r="C377" s="32"/>
      <c r="D377" s="32"/>
      <c r="E377" s="30"/>
      <c r="F377" s="31">
        <v>451</v>
      </c>
      <c r="G377" s="56" t="s">
        <v>1904</v>
      </c>
      <c r="H377" s="21" t="s">
        <v>1585</v>
      </c>
      <c r="I377" s="59" t="s">
        <v>1431</v>
      </c>
      <c r="J377" s="104"/>
      <c r="K377" s="21"/>
      <c r="L377" s="21"/>
      <c r="M377" s="21"/>
      <c r="N377" s="21"/>
      <c r="O377" s="21"/>
      <c r="P377" s="21"/>
      <c r="Q377" s="34"/>
      <c r="R377" s="33"/>
      <c r="S377" s="33"/>
      <c r="T377" s="33"/>
      <c r="U377" s="33" t="s">
        <v>633</v>
      </c>
      <c r="V377" s="33"/>
      <c r="W377" s="33"/>
      <c r="X377" s="33">
        <v>418</v>
      </c>
      <c r="Y377" s="33"/>
    </row>
    <row r="378" spans="1:25" ht="72.900000000000006" x14ac:dyDescent="0.4">
      <c r="A378" s="312" t="s">
        <v>780</v>
      </c>
      <c r="B378" s="312"/>
      <c r="C378" s="312"/>
      <c r="D378" s="312"/>
      <c r="E378" s="313" t="s">
        <v>782</v>
      </c>
      <c r="F378" s="314">
        <v>83</v>
      </c>
      <c r="G378" s="315" t="s">
        <v>1903</v>
      </c>
      <c r="H378" s="316" t="s">
        <v>1586</v>
      </c>
      <c r="I378" s="317" t="s">
        <v>1439</v>
      </c>
      <c r="J378" s="317"/>
      <c r="K378" s="316" t="s">
        <v>664</v>
      </c>
      <c r="L378" s="316"/>
      <c r="M378" s="316"/>
      <c r="N378" s="316" t="s">
        <v>783</v>
      </c>
      <c r="O378" s="318"/>
      <c r="P378" s="318" t="s">
        <v>784</v>
      </c>
      <c r="Q378" s="319" t="s">
        <v>785</v>
      </c>
      <c r="R378" s="320"/>
      <c r="S378" s="320"/>
      <c r="T378" s="320"/>
      <c r="U378" s="320" t="s">
        <v>633</v>
      </c>
      <c r="V378" s="320"/>
      <c r="W378" s="320"/>
      <c r="X378" s="320">
        <v>419</v>
      </c>
      <c r="Y378" s="320"/>
    </row>
    <row r="379" spans="1:25" ht="72.900000000000006" x14ac:dyDescent="0.4">
      <c r="A379" s="312" t="s">
        <v>780</v>
      </c>
      <c r="B379" s="312"/>
      <c r="C379" s="312"/>
      <c r="D379" s="312"/>
      <c r="E379" s="313"/>
      <c r="F379" s="314">
        <v>92</v>
      </c>
      <c r="G379" s="315" t="s">
        <v>1902</v>
      </c>
      <c r="H379" s="316" t="s">
        <v>1587</v>
      </c>
      <c r="I379" s="317" t="s">
        <v>1439</v>
      </c>
      <c r="J379" s="317"/>
      <c r="K379" s="316" t="s">
        <v>664</v>
      </c>
      <c r="L379" s="316"/>
      <c r="M379" s="316"/>
      <c r="N379" s="316" t="s">
        <v>786</v>
      </c>
      <c r="O379" s="318"/>
      <c r="P379" s="318" t="s">
        <v>784</v>
      </c>
      <c r="Q379" s="319" t="s">
        <v>785</v>
      </c>
      <c r="R379" s="320"/>
      <c r="S379" s="320"/>
      <c r="T379" s="320"/>
      <c r="U379" s="320" t="s">
        <v>633</v>
      </c>
      <c r="V379" s="320"/>
      <c r="W379" s="320"/>
      <c r="X379" s="320">
        <v>420</v>
      </c>
      <c r="Y379" s="320"/>
    </row>
    <row r="380" spans="1:25" ht="102" x14ac:dyDescent="0.4">
      <c r="A380" s="312" t="s">
        <v>780</v>
      </c>
      <c r="B380" s="312"/>
      <c r="C380" s="312"/>
      <c r="D380" s="312"/>
      <c r="E380" s="313"/>
      <c r="F380" s="314">
        <v>492</v>
      </c>
      <c r="G380" s="315" t="s">
        <v>2167</v>
      </c>
      <c r="H380" s="316" t="s">
        <v>1526</v>
      </c>
      <c r="I380" s="317" t="s">
        <v>1442</v>
      </c>
      <c r="J380" s="317"/>
      <c r="K380" s="316"/>
      <c r="L380" s="316"/>
      <c r="M380" s="316"/>
      <c r="N380" s="316"/>
      <c r="O380" s="318"/>
      <c r="P380" s="318" t="s">
        <v>784</v>
      </c>
      <c r="Q380" s="319"/>
      <c r="R380" s="320"/>
      <c r="S380" s="320"/>
      <c r="T380" s="320"/>
      <c r="U380" s="320" t="s">
        <v>633</v>
      </c>
      <c r="V380" s="320"/>
      <c r="W380" s="320"/>
      <c r="X380" s="320">
        <v>421</v>
      </c>
      <c r="Y380" s="320"/>
    </row>
    <row r="381" spans="1:25" ht="29.15" x14ac:dyDescent="0.4">
      <c r="A381" s="312" t="s">
        <v>780</v>
      </c>
      <c r="B381" s="312"/>
      <c r="C381" s="312"/>
      <c r="D381" s="312"/>
      <c r="E381" s="313"/>
      <c r="F381" s="314">
        <v>493</v>
      </c>
      <c r="G381" s="315" t="s">
        <v>1901</v>
      </c>
      <c r="H381" s="316" t="s">
        <v>1526</v>
      </c>
      <c r="I381" s="317" t="s">
        <v>1442</v>
      </c>
      <c r="J381" s="317"/>
      <c r="K381" s="316"/>
      <c r="L381" s="316"/>
      <c r="M381" s="316"/>
      <c r="N381" s="316"/>
      <c r="O381" s="318"/>
      <c r="P381" s="318" t="s">
        <v>784</v>
      </c>
      <c r="Q381" s="319"/>
      <c r="R381" s="320"/>
      <c r="S381" s="320"/>
      <c r="T381" s="320"/>
      <c r="U381" s="320" t="s">
        <v>633</v>
      </c>
      <c r="V381" s="320"/>
      <c r="W381" s="320"/>
      <c r="X381" s="320">
        <v>422</v>
      </c>
      <c r="Y381" s="320"/>
    </row>
    <row r="382" spans="1:25" ht="58.3" x14ac:dyDescent="0.4">
      <c r="A382" s="312" t="s">
        <v>780</v>
      </c>
      <c r="B382" s="312"/>
      <c r="C382" s="312"/>
      <c r="D382" s="312"/>
      <c r="E382" s="313"/>
      <c r="F382" s="314">
        <v>538</v>
      </c>
      <c r="G382" s="315" t="s">
        <v>1900</v>
      </c>
      <c r="H382" s="316" t="s">
        <v>2431</v>
      </c>
      <c r="I382" s="317" t="s">
        <v>2390</v>
      </c>
      <c r="J382" s="314"/>
      <c r="K382" s="316"/>
      <c r="L382" s="316"/>
      <c r="M382" s="316"/>
      <c r="N382" s="316"/>
      <c r="O382" s="318"/>
      <c r="P382" s="318" t="s">
        <v>784</v>
      </c>
      <c r="Q382" s="320"/>
      <c r="R382" s="320"/>
      <c r="S382" s="320"/>
      <c r="T382" s="320"/>
      <c r="U382" s="320" t="s">
        <v>633</v>
      </c>
      <c r="V382" s="320"/>
      <c r="W382" s="320"/>
      <c r="X382" s="320">
        <v>423</v>
      </c>
      <c r="Y382" s="320"/>
    </row>
    <row r="383" spans="1:25" ht="72.900000000000006" x14ac:dyDescent="0.4">
      <c r="A383" s="32" t="s">
        <v>780</v>
      </c>
      <c r="B383" s="32"/>
      <c r="C383" s="32"/>
      <c r="D383" s="32"/>
      <c r="E383" s="30"/>
      <c r="F383" s="31">
        <v>101</v>
      </c>
      <c r="G383" s="56" t="s">
        <v>1589</v>
      </c>
      <c r="H383" s="21" t="s">
        <v>1588</v>
      </c>
      <c r="I383" s="59" t="s">
        <v>1439</v>
      </c>
      <c r="J383" s="59"/>
      <c r="K383" s="21"/>
      <c r="L383" s="21" t="s">
        <v>664</v>
      </c>
      <c r="M383" s="21"/>
      <c r="N383" s="21"/>
      <c r="O383" s="22"/>
      <c r="P383" s="22"/>
      <c r="Q383" s="33"/>
      <c r="R383" s="33"/>
      <c r="S383" s="33"/>
      <c r="T383" s="33"/>
      <c r="U383" s="33" t="s">
        <v>633</v>
      </c>
      <c r="V383" s="33"/>
      <c r="W383" s="33"/>
      <c r="X383" s="33">
        <v>424</v>
      </c>
      <c r="Y383" s="33"/>
    </row>
    <row r="384" spans="1:25" ht="75.45" customHeight="1" x14ac:dyDescent="0.4">
      <c r="A384" s="70" t="s">
        <v>780</v>
      </c>
      <c r="B384" s="70"/>
      <c r="C384" s="70"/>
      <c r="D384" s="70"/>
      <c r="E384" s="71" t="s">
        <v>787</v>
      </c>
      <c r="F384" s="72">
        <v>263</v>
      </c>
      <c r="G384" s="73" t="s">
        <v>1899</v>
      </c>
      <c r="H384" s="74" t="s">
        <v>1540</v>
      </c>
      <c r="I384" s="76" t="s">
        <v>1440</v>
      </c>
      <c r="J384" s="107" t="s">
        <v>1408</v>
      </c>
      <c r="K384" s="74"/>
      <c r="L384" s="74"/>
      <c r="M384" s="74"/>
      <c r="N384" s="74"/>
      <c r="O384" s="77"/>
      <c r="P384" s="74" t="s">
        <v>788</v>
      </c>
      <c r="Q384" s="305"/>
      <c r="R384" s="306"/>
      <c r="S384" s="306"/>
      <c r="T384" s="306"/>
      <c r="U384" s="33" t="s">
        <v>633</v>
      </c>
      <c r="V384" s="33"/>
      <c r="W384" s="306"/>
      <c r="X384" s="306">
        <v>425</v>
      </c>
      <c r="Y384" s="306"/>
    </row>
    <row r="385" spans="1:25" ht="43.75" x14ac:dyDescent="0.4">
      <c r="A385" s="70" t="s">
        <v>780</v>
      </c>
      <c r="B385" s="70"/>
      <c r="C385" s="70"/>
      <c r="D385" s="70"/>
      <c r="E385" s="71"/>
      <c r="F385" s="72">
        <v>269</v>
      </c>
      <c r="G385" s="73" t="s">
        <v>1898</v>
      </c>
      <c r="H385" s="74" t="s">
        <v>1542</v>
      </c>
      <c r="I385" s="76" t="s">
        <v>1440</v>
      </c>
      <c r="J385" s="107" t="s">
        <v>1408</v>
      </c>
      <c r="K385" s="74"/>
      <c r="L385" s="74"/>
      <c r="M385" s="74"/>
      <c r="N385" s="74"/>
      <c r="O385" s="77"/>
      <c r="P385" s="74" t="s">
        <v>788</v>
      </c>
      <c r="Q385" s="305"/>
      <c r="R385" s="306"/>
      <c r="S385" s="306"/>
      <c r="T385" s="306"/>
      <c r="U385" s="33" t="s">
        <v>633</v>
      </c>
      <c r="V385" s="33"/>
      <c r="W385" s="306"/>
      <c r="X385" s="306">
        <v>426</v>
      </c>
      <c r="Y385" s="306"/>
    </row>
    <row r="386" spans="1:25" ht="131.15" x14ac:dyDescent="0.4">
      <c r="A386" s="70" t="s">
        <v>780</v>
      </c>
      <c r="B386" s="70"/>
      <c r="C386" s="70"/>
      <c r="D386" s="70"/>
      <c r="E386" s="71"/>
      <c r="F386" s="72">
        <v>315</v>
      </c>
      <c r="G386" s="73" t="s">
        <v>1897</v>
      </c>
      <c r="H386" s="74" t="s">
        <v>1486</v>
      </c>
      <c r="I386" s="76" t="s">
        <v>1433</v>
      </c>
      <c r="J386" s="76"/>
      <c r="K386" s="74"/>
      <c r="L386" s="74"/>
      <c r="M386" s="74"/>
      <c r="N386" s="74"/>
      <c r="O386" s="77"/>
      <c r="P386" s="74" t="s">
        <v>788</v>
      </c>
      <c r="Q386" s="305"/>
      <c r="R386" s="306"/>
      <c r="S386" s="306"/>
      <c r="T386" s="306"/>
      <c r="U386" s="33" t="s">
        <v>633</v>
      </c>
      <c r="V386" s="33"/>
      <c r="W386" s="306"/>
      <c r="X386" s="306">
        <v>427</v>
      </c>
      <c r="Y386" s="306"/>
    </row>
    <row r="387" spans="1:25" ht="87.45" x14ac:dyDescent="0.4">
      <c r="A387" s="70" t="s">
        <v>780</v>
      </c>
      <c r="B387" s="70"/>
      <c r="C387" s="70"/>
      <c r="D387" s="70"/>
      <c r="E387" s="71"/>
      <c r="F387" s="72">
        <v>405</v>
      </c>
      <c r="G387" s="73" t="s">
        <v>1896</v>
      </c>
      <c r="H387" s="74" t="s">
        <v>1508</v>
      </c>
      <c r="I387" s="76" t="s">
        <v>2876</v>
      </c>
      <c r="J387" s="107" t="s">
        <v>1408</v>
      </c>
      <c r="K387" s="74"/>
      <c r="L387" s="74"/>
      <c r="M387" s="74"/>
      <c r="N387" s="74"/>
      <c r="O387" s="77"/>
      <c r="P387" s="74" t="s">
        <v>788</v>
      </c>
      <c r="Q387" s="305"/>
      <c r="R387" s="306"/>
      <c r="S387" s="306"/>
      <c r="T387" s="306"/>
      <c r="U387" s="33" t="s">
        <v>633</v>
      </c>
      <c r="V387" s="33"/>
      <c r="W387" s="306"/>
      <c r="X387" s="306">
        <v>428</v>
      </c>
      <c r="Y387" s="306"/>
    </row>
    <row r="388" spans="1:25" ht="87.45" x14ac:dyDescent="0.4">
      <c r="A388" s="70" t="s">
        <v>780</v>
      </c>
      <c r="B388" s="70"/>
      <c r="C388" s="70"/>
      <c r="D388" s="70"/>
      <c r="E388" s="71"/>
      <c r="F388" s="72">
        <v>416</v>
      </c>
      <c r="G388" s="73" t="s">
        <v>1895</v>
      </c>
      <c r="H388" s="74" t="s">
        <v>1528</v>
      </c>
      <c r="I388" s="76" t="s">
        <v>1435</v>
      </c>
      <c r="J388" s="107" t="s">
        <v>1408</v>
      </c>
      <c r="K388" s="74"/>
      <c r="L388" s="74"/>
      <c r="M388" s="74"/>
      <c r="N388" s="74"/>
      <c r="O388" s="77"/>
      <c r="P388" s="74" t="s">
        <v>788</v>
      </c>
      <c r="Q388" s="305"/>
      <c r="R388" s="306"/>
      <c r="S388" s="306"/>
      <c r="T388" s="306"/>
      <c r="U388" s="33" t="s">
        <v>633</v>
      </c>
      <c r="V388" s="33"/>
      <c r="W388" s="306"/>
      <c r="X388" s="306">
        <v>429</v>
      </c>
      <c r="Y388" s="306"/>
    </row>
    <row r="389" spans="1:25" ht="72.900000000000006" x14ac:dyDescent="0.4">
      <c r="A389" s="70" t="s">
        <v>780</v>
      </c>
      <c r="B389" s="70"/>
      <c r="C389" s="70"/>
      <c r="D389" s="70"/>
      <c r="E389" s="71"/>
      <c r="F389" s="72">
        <v>541</v>
      </c>
      <c r="G389" s="73" t="s">
        <v>1894</v>
      </c>
      <c r="H389" s="74" t="s">
        <v>2431</v>
      </c>
      <c r="I389" s="76" t="s">
        <v>2390</v>
      </c>
      <c r="J389" s="72"/>
      <c r="K389" s="74"/>
      <c r="L389" s="74"/>
      <c r="M389" s="74"/>
      <c r="N389" s="74"/>
      <c r="O389" s="77"/>
      <c r="P389" s="74" t="s">
        <v>789</v>
      </c>
      <c r="Q389" s="306"/>
      <c r="R389" s="306"/>
      <c r="S389" s="306"/>
      <c r="T389" s="306"/>
      <c r="U389" s="33" t="s">
        <v>633</v>
      </c>
      <c r="V389" s="33"/>
      <c r="W389" s="306"/>
      <c r="X389" s="306">
        <v>430</v>
      </c>
      <c r="Y389" s="306"/>
    </row>
    <row r="390" spans="1:25" ht="87.45" x14ac:dyDescent="0.4">
      <c r="A390" s="312" t="s">
        <v>780</v>
      </c>
      <c r="B390" s="312"/>
      <c r="C390" s="312"/>
      <c r="D390" s="312"/>
      <c r="E390" s="313" t="s">
        <v>790</v>
      </c>
      <c r="F390" s="314">
        <v>332</v>
      </c>
      <c r="G390" s="315" t="s">
        <v>1892</v>
      </c>
      <c r="H390" s="316" t="s">
        <v>1590</v>
      </c>
      <c r="I390" s="317" t="s">
        <v>1434</v>
      </c>
      <c r="J390" s="317"/>
      <c r="K390" s="316"/>
      <c r="L390" s="316"/>
      <c r="M390" s="316"/>
      <c r="N390" s="316"/>
      <c r="O390" s="318"/>
      <c r="P390" s="316" t="s">
        <v>791</v>
      </c>
      <c r="Q390" s="319"/>
      <c r="R390" s="320"/>
      <c r="S390" s="320"/>
      <c r="T390" s="320"/>
      <c r="U390" s="320" t="s">
        <v>633</v>
      </c>
      <c r="V390" s="320"/>
      <c r="W390" s="320"/>
      <c r="X390" s="320">
        <v>431</v>
      </c>
      <c r="Y390" s="320"/>
    </row>
    <row r="391" spans="1:25" ht="87.45" x14ac:dyDescent="0.4">
      <c r="A391" s="312" t="s">
        <v>780</v>
      </c>
      <c r="B391" s="312"/>
      <c r="C391" s="312"/>
      <c r="D391" s="312"/>
      <c r="E391" s="313"/>
      <c r="F391" s="314">
        <v>333</v>
      </c>
      <c r="G391" s="315" t="s">
        <v>1893</v>
      </c>
      <c r="H391" s="316" t="s">
        <v>1590</v>
      </c>
      <c r="I391" s="317" t="s">
        <v>1434</v>
      </c>
      <c r="J391" s="317"/>
      <c r="K391" s="316"/>
      <c r="L391" s="316"/>
      <c r="M391" s="316"/>
      <c r="N391" s="316"/>
      <c r="O391" s="318"/>
      <c r="P391" s="316" t="s">
        <v>791</v>
      </c>
      <c r="Q391" s="319"/>
      <c r="R391" s="320"/>
      <c r="S391" s="320"/>
      <c r="T391" s="320"/>
      <c r="U391" s="320" t="s">
        <v>633</v>
      </c>
      <c r="V391" s="320"/>
      <c r="W391" s="320"/>
      <c r="X391" s="320">
        <v>432</v>
      </c>
      <c r="Y391" s="320"/>
    </row>
    <row r="392" spans="1:25" ht="87.45" x14ac:dyDescent="0.4">
      <c r="A392" s="312" t="s">
        <v>780</v>
      </c>
      <c r="B392" s="312"/>
      <c r="C392" s="312"/>
      <c r="D392" s="312"/>
      <c r="E392" s="313"/>
      <c r="F392" s="314">
        <v>399</v>
      </c>
      <c r="G392" s="315" t="s">
        <v>1891</v>
      </c>
      <c r="H392" s="316" t="s">
        <v>1519</v>
      </c>
      <c r="I392" s="317" t="s">
        <v>2876</v>
      </c>
      <c r="J392" s="317"/>
      <c r="K392" s="316"/>
      <c r="L392" s="316"/>
      <c r="M392" s="316"/>
      <c r="N392" s="316"/>
      <c r="O392" s="318"/>
      <c r="P392" s="316" t="s">
        <v>791</v>
      </c>
      <c r="Q392" s="319"/>
      <c r="R392" s="320"/>
      <c r="S392" s="320"/>
      <c r="T392" s="320"/>
      <c r="U392" s="320" t="s">
        <v>633</v>
      </c>
      <c r="V392" s="320"/>
      <c r="W392" s="320"/>
      <c r="X392" s="320">
        <v>433</v>
      </c>
      <c r="Y392" s="320"/>
    </row>
    <row r="393" spans="1:25" ht="58.3" x14ac:dyDescent="0.4">
      <c r="A393" s="70" t="s">
        <v>780</v>
      </c>
      <c r="B393" s="70"/>
      <c r="C393" s="70"/>
      <c r="D393" s="70"/>
      <c r="E393" s="71" t="s">
        <v>792</v>
      </c>
      <c r="F393" s="72">
        <v>45</v>
      </c>
      <c r="G393" s="73" t="s">
        <v>1890</v>
      </c>
      <c r="H393" s="74" t="s">
        <v>1561</v>
      </c>
      <c r="I393" s="76" t="s">
        <v>1436</v>
      </c>
      <c r="J393" s="107" t="s">
        <v>1409</v>
      </c>
      <c r="K393" s="74" t="s">
        <v>637</v>
      </c>
      <c r="L393" s="74"/>
      <c r="M393" s="74"/>
      <c r="N393" s="74"/>
      <c r="O393" s="77"/>
      <c r="P393" s="74" t="s">
        <v>793</v>
      </c>
      <c r="Q393" s="305" t="s">
        <v>785</v>
      </c>
      <c r="R393" s="306"/>
      <c r="S393" s="306"/>
      <c r="T393" s="306"/>
      <c r="U393" s="33" t="s">
        <v>633</v>
      </c>
      <c r="V393" s="33"/>
      <c r="W393" s="306"/>
      <c r="X393" s="306">
        <v>434</v>
      </c>
      <c r="Y393" s="306"/>
    </row>
    <row r="394" spans="1:25" ht="87.45" x14ac:dyDescent="0.4">
      <c r="A394" s="70" t="s">
        <v>780</v>
      </c>
      <c r="B394" s="70"/>
      <c r="C394" s="70"/>
      <c r="D394" s="70"/>
      <c r="E394" s="71"/>
      <c r="F394" s="72">
        <v>267</v>
      </c>
      <c r="G394" s="73" t="s">
        <v>1889</v>
      </c>
      <c r="H394" s="74" t="s">
        <v>1540</v>
      </c>
      <c r="I394" s="76" t="s">
        <v>1440</v>
      </c>
      <c r="J394" s="107" t="s">
        <v>1410</v>
      </c>
      <c r="K394" s="74"/>
      <c r="L394" s="74"/>
      <c r="M394" s="74"/>
      <c r="N394" s="74"/>
      <c r="O394" s="74"/>
      <c r="P394" s="74" t="s">
        <v>794</v>
      </c>
      <c r="Q394" s="305"/>
      <c r="R394" s="306"/>
      <c r="S394" s="306"/>
      <c r="T394" s="306"/>
      <c r="U394" s="33" t="s">
        <v>633</v>
      </c>
      <c r="V394" s="33"/>
      <c r="W394" s="306"/>
      <c r="X394" s="306">
        <v>435</v>
      </c>
      <c r="Y394" s="306"/>
    </row>
    <row r="395" spans="1:25" ht="58.3" x14ac:dyDescent="0.4">
      <c r="A395" s="70" t="s">
        <v>780</v>
      </c>
      <c r="B395" s="70"/>
      <c r="C395" s="70"/>
      <c r="D395" s="70"/>
      <c r="E395" s="71"/>
      <c r="F395" s="72">
        <v>351</v>
      </c>
      <c r="G395" s="73" t="s">
        <v>1888</v>
      </c>
      <c r="H395" s="74" t="s">
        <v>1591</v>
      </c>
      <c r="I395" s="76" t="s">
        <v>1435</v>
      </c>
      <c r="J395" s="76"/>
      <c r="K395" s="74"/>
      <c r="L395" s="74"/>
      <c r="M395" s="74"/>
      <c r="N395" s="74"/>
      <c r="O395" s="74"/>
      <c r="P395" s="74" t="s">
        <v>794</v>
      </c>
      <c r="Q395" s="305"/>
      <c r="R395" s="306"/>
      <c r="S395" s="306"/>
      <c r="T395" s="306"/>
      <c r="U395" s="33" t="s">
        <v>633</v>
      </c>
      <c r="V395" s="33"/>
      <c r="W395" s="306"/>
      <c r="X395" s="306">
        <v>436</v>
      </c>
      <c r="Y395" s="306"/>
    </row>
    <row r="396" spans="1:25" ht="43.75" x14ac:dyDescent="0.4">
      <c r="A396" s="70" t="s">
        <v>780</v>
      </c>
      <c r="B396" s="70"/>
      <c r="C396" s="70"/>
      <c r="D396" s="70"/>
      <c r="E396" s="71"/>
      <c r="F396" s="72">
        <v>350</v>
      </c>
      <c r="G396" s="73" t="s">
        <v>1887</v>
      </c>
      <c r="H396" s="74" t="s">
        <v>1591</v>
      </c>
      <c r="I396" s="76" t="s">
        <v>1435</v>
      </c>
      <c r="J396" s="76"/>
      <c r="K396" s="74"/>
      <c r="L396" s="74"/>
      <c r="M396" s="74"/>
      <c r="N396" s="74"/>
      <c r="O396" s="74"/>
      <c r="P396" s="74" t="s">
        <v>794</v>
      </c>
      <c r="Q396" s="305"/>
      <c r="R396" s="306"/>
      <c r="S396" s="306"/>
      <c r="T396" s="306"/>
      <c r="U396" s="33" t="s">
        <v>633</v>
      </c>
      <c r="V396" s="33"/>
      <c r="W396" s="306"/>
      <c r="X396" s="306">
        <v>437</v>
      </c>
      <c r="Y396" s="306"/>
    </row>
    <row r="397" spans="1:25" ht="116.6" x14ac:dyDescent="0.4">
      <c r="A397" s="70" t="s">
        <v>780</v>
      </c>
      <c r="B397" s="70"/>
      <c r="C397" s="70"/>
      <c r="D397" s="70"/>
      <c r="E397" s="71"/>
      <c r="F397" s="72">
        <v>349</v>
      </c>
      <c r="G397" s="73" t="s">
        <v>1886</v>
      </c>
      <c r="H397" s="74" t="s">
        <v>1591</v>
      </c>
      <c r="I397" s="76" t="s">
        <v>1435</v>
      </c>
      <c r="J397" s="107" t="s">
        <v>1410</v>
      </c>
      <c r="K397" s="74"/>
      <c r="L397" s="74"/>
      <c r="M397" s="74"/>
      <c r="N397" s="74"/>
      <c r="O397" s="74"/>
      <c r="P397" s="74" t="s">
        <v>794</v>
      </c>
      <c r="Q397" s="305"/>
      <c r="R397" s="306"/>
      <c r="S397" s="306"/>
      <c r="T397" s="306"/>
      <c r="U397" s="33" t="s">
        <v>633</v>
      </c>
      <c r="V397" s="33"/>
      <c r="W397" s="306"/>
      <c r="X397" s="306">
        <v>438</v>
      </c>
      <c r="Y397" s="306"/>
    </row>
    <row r="398" spans="1:25" ht="72.900000000000006" x14ac:dyDescent="0.4">
      <c r="A398" s="70" t="s">
        <v>780</v>
      </c>
      <c r="B398" s="70"/>
      <c r="C398" s="70"/>
      <c r="D398" s="70"/>
      <c r="E398" s="71"/>
      <c r="F398" s="72">
        <v>88</v>
      </c>
      <c r="G398" s="73" t="s">
        <v>1592</v>
      </c>
      <c r="H398" s="74" t="s">
        <v>1593</v>
      </c>
      <c r="I398" s="76" t="s">
        <v>1439</v>
      </c>
      <c r="J398" s="76"/>
      <c r="K398" s="74" t="s">
        <v>637</v>
      </c>
      <c r="L398" s="74"/>
      <c r="M398" s="74"/>
      <c r="N398" s="74" t="s">
        <v>786</v>
      </c>
      <c r="O398" s="74"/>
      <c r="P398" s="74" t="s">
        <v>794</v>
      </c>
      <c r="Q398" s="305" t="s">
        <v>785</v>
      </c>
      <c r="R398" s="306"/>
      <c r="S398" s="306"/>
      <c r="T398" s="306"/>
      <c r="U398" s="33" t="s">
        <v>633</v>
      </c>
      <c r="V398" s="33"/>
      <c r="W398" s="306"/>
      <c r="X398" s="306">
        <v>439</v>
      </c>
      <c r="Y398" s="306"/>
    </row>
    <row r="399" spans="1:25" ht="72.900000000000006" x14ac:dyDescent="0.4">
      <c r="A399" s="70" t="s">
        <v>780</v>
      </c>
      <c r="B399" s="70"/>
      <c r="C399" s="70"/>
      <c r="D399" s="70"/>
      <c r="E399" s="71"/>
      <c r="F399" s="72">
        <v>87</v>
      </c>
      <c r="G399" s="73" t="s">
        <v>1594</v>
      </c>
      <c r="H399" s="74" t="s">
        <v>1595</v>
      </c>
      <c r="I399" s="76" t="s">
        <v>1439</v>
      </c>
      <c r="J399" s="76"/>
      <c r="K399" s="74" t="s">
        <v>637</v>
      </c>
      <c r="L399" s="74"/>
      <c r="M399" s="74"/>
      <c r="N399" s="74" t="s">
        <v>786</v>
      </c>
      <c r="O399" s="74"/>
      <c r="P399" s="74" t="s">
        <v>794</v>
      </c>
      <c r="Q399" s="305" t="s">
        <v>785</v>
      </c>
      <c r="R399" s="306"/>
      <c r="S399" s="306"/>
      <c r="T399" s="306"/>
      <c r="U399" s="33" t="s">
        <v>633</v>
      </c>
      <c r="V399" s="33"/>
      <c r="W399" s="306"/>
      <c r="X399" s="306">
        <v>440</v>
      </c>
      <c r="Y399" s="306"/>
    </row>
    <row r="400" spans="1:25" ht="72.900000000000006" x14ac:dyDescent="0.4">
      <c r="A400" s="70" t="s">
        <v>780</v>
      </c>
      <c r="B400" s="70"/>
      <c r="C400" s="70"/>
      <c r="D400" s="70"/>
      <c r="E400" s="71"/>
      <c r="F400" s="72">
        <v>86</v>
      </c>
      <c r="G400" s="73" t="s">
        <v>1885</v>
      </c>
      <c r="H400" s="74" t="s">
        <v>1596</v>
      </c>
      <c r="I400" s="76" t="s">
        <v>1439</v>
      </c>
      <c r="J400" s="76"/>
      <c r="K400" s="74" t="s">
        <v>637</v>
      </c>
      <c r="L400" s="74"/>
      <c r="M400" s="74"/>
      <c r="N400" s="74" t="s">
        <v>786</v>
      </c>
      <c r="O400" s="74"/>
      <c r="P400" s="74" t="s">
        <v>794</v>
      </c>
      <c r="Q400" s="305" t="s">
        <v>785</v>
      </c>
      <c r="R400" s="306"/>
      <c r="S400" s="306"/>
      <c r="T400" s="306"/>
      <c r="U400" s="33" t="s">
        <v>633</v>
      </c>
      <c r="V400" s="33"/>
      <c r="W400" s="306"/>
      <c r="X400" s="306">
        <v>441</v>
      </c>
      <c r="Y400" s="306"/>
    </row>
    <row r="401" spans="1:25" ht="72.900000000000006" x14ac:dyDescent="0.4">
      <c r="A401" s="70" t="s">
        <v>780</v>
      </c>
      <c r="B401" s="70"/>
      <c r="C401" s="70"/>
      <c r="D401" s="70"/>
      <c r="E401" s="71"/>
      <c r="F401" s="72">
        <v>89</v>
      </c>
      <c r="G401" s="73" t="s">
        <v>1884</v>
      </c>
      <c r="H401" s="74" t="s">
        <v>1597</v>
      </c>
      <c r="I401" s="76" t="s">
        <v>1439</v>
      </c>
      <c r="J401" s="76"/>
      <c r="K401" s="74" t="s">
        <v>637</v>
      </c>
      <c r="L401" s="74"/>
      <c r="M401" s="74"/>
      <c r="N401" s="74" t="s">
        <v>786</v>
      </c>
      <c r="O401" s="74"/>
      <c r="P401" s="74" t="s">
        <v>794</v>
      </c>
      <c r="Q401" s="305" t="s">
        <v>785</v>
      </c>
      <c r="R401" s="306"/>
      <c r="S401" s="306"/>
      <c r="T401" s="306"/>
      <c r="U401" s="33" t="s">
        <v>633</v>
      </c>
      <c r="V401" s="33"/>
      <c r="W401" s="306"/>
      <c r="X401" s="306">
        <v>442</v>
      </c>
      <c r="Y401" s="306"/>
    </row>
    <row r="402" spans="1:25" ht="72.900000000000006" x14ac:dyDescent="0.4">
      <c r="A402" s="70" t="s">
        <v>780</v>
      </c>
      <c r="B402" s="70"/>
      <c r="C402" s="70"/>
      <c r="D402" s="70"/>
      <c r="E402" s="71"/>
      <c r="F402" s="72">
        <v>85</v>
      </c>
      <c r="G402" s="73" t="s">
        <v>1883</v>
      </c>
      <c r="H402" s="74" t="s">
        <v>1598</v>
      </c>
      <c r="I402" s="76" t="s">
        <v>1439</v>
      </c>
      <c r="J402" s="76"/>
      <c r="K402" s="74" t="s">
        <v>637</v>
      </c>
      <c r="L402" s="74"/>
      <c r="M402" s="74"/>
      <c r="N402" s="74" t="s">
        <v>786</v>
      </c>
      <c r="O402" s="74"/>
      <c r="P402" s="74" t="s">
        <v>794</v>
      </c>
      <c r="Q402" s="305"/>
      <c r="R402" s="306"/>
      <c r="S402" s="306"/>
      <c r="T402" s="306"/>
      <c r="U402" s="33" t="s">
        <v>633</v>
      </c>
      <c r="V402" s="33"/>
      <c r="W402" s="306"/>
      <c r="X402" s="306">
        <v>443</v>
      </c>
      <c r="Y402" s="306"/>
    </row>
    <row r="403" spans="1:25" ht="72.900000000000006" x14ac:dyDescent="0.4">
      <c r="A403" s="70" t="s">
        <v>780</v>
      </c>
      <c r="B403" s="70"/>
      <c r="C403" s="70"/>
      <c r="D403" s="70"/>
      <c r="E403" s="71"/>
      <c r="F403" s="72">
        <v>72</v>
      </c>
      <c r="G403" s="73" t="s">
        <v>1882</v>
      </c>
      <c r="H403" s="74" t="s">
        <v>1599</v>
      </c>
      <c r="I403" s="76" t="s">
        <v>1439</v>
      </c>
      <c r="J403" s="76"/>
      <c r="K403" s="74" t="s">
        <v>637</v>
      </c>
      <c r="L403" s="74"/>
      <c r="M403" s="74"/>
      <c r="N403" s="74" t="s">
        <v>795</v>
      </c>
      <c r="O403" s="74" t="s">
        <v>796</v>
      </c>
      <c r="P403" s="74" t="s">
        <v>794</v>
      </c>
      <c r="Q403" s="305" t="s">
        <v>785</v>
      </c>
      <c r="R403" s="306"/>
      <c r="S403" s="306"/>
      <c r="T403" s="306"/>
      <c r="U403" s="33" t="s">
        <v>633</v>
      </c>
      <c r="V403" s="33"/>
      <c r="W403" s="306"/>
      <c r="X403" s="306">
        <v>444</v>
      </c>
      <c r="Y403" s="306"/>
    </row>
    <row r="404" spans="1:25" ht="72.900000000000006" x14ac:dyDescent="0.4">
      <c r="A404" s="70" t="s">
        <v>780</v>
      </c>
      <c r="B404" s="70"/>
      <c r="C404" s="70"/>
      <c r="D404" s="70"/>
      <c r="E404" s="71"/>
      <c r="F404" s="72">
        <v>91</v>
      </c>
      <c r="G404" s="73" t="s">
        <v>1881</v>
      </c>
      <c r="H404" s="74" t="s">
        <v>1600</v>
      </c>
      <c r="I404" s="76" t="s">
        <v>1439</v>
      </c>
      <c r="J404" s="76"/>
      <c r="K404" s="74" t="s">
        <v>664</v>
      </c>
      <c r="L404" s="74"/>
      <c r="M404" s="74"/>
      <c r="N404" s="74" t="s">
        <v>786</v>
      </c>
      <c r="O404" s="74"/>
      <c r="P404" s="74" t="s">
        <v>794</v>
      </c>
      <c r="Q404" s="305" t="s">
        <v>785</v>
      </c>
      <c r="R404" s="306"/>
      <c r="S404" s="306"/>
      <c r="T404" s="306"/>
      <c r="U404" s="306" t="s">
        <v>633</v>
      </c>
      <c r="V404" s="306"/>
      <c r="W404" s="306"/>
      <c r="X404" s="306">
        <v>445</v>
      </c>
      <c r="Y404" s="306"/>
    </row>
    <row r="405" spans="1:25" ht="131.15" x14ac:dyDescent="0.4">
      <c r="A405" s="70" t="s">
        <v>780</v>
      </c>
      <c r="B405" s="70"/>
      <c r="C405" s="70"/>
      <c r="D405" s="70"/>
      <c r="E405" s="71"/>
      <c r="F405" s="72">
        <v>262</v>
      </c>
      <c r="G405" s="73" t="s">
        <v>1880</v>
      </c>
      <c r="H405" s="74" t="s">
        <v>1534</v>
      </c>
      <c r="I405" s="76" t="s">
        <v>1440</v>
      </c>
      <c r="J405" s="76"/>
      <c r="K405" s="74"/>
      <c r="L405" s="74"/>
      <c r="M405" s="74"/>
      <c r="N405" s="74"/>
      <c r="O405" s="74"/>
      <c r="P405" s="74" t="s">
        <v>794</v>
      </c>
      <c r="Q405" s="305"/>
      <c r="R405" s="306"/>
      <c r="S405" s="306"/>
      <c r="T405" s="306"/>
      <c r="U405" s="33" t="s">
        <v>633</v>
      </c>
      <c r="V405" s="33"/>
      <c r="W405" s="306"/>
      <c r="X405" s="306">
        <v>446</v>
      </c>
      <c r="Y405" s="306"/>
    </row>
    <row r="406" spans="1:25" ht="43.75" x14ac:dyDescent="0.4">
      <c r="A406" s="70" t="s">
        <v>780</v>
      </c>
      <c r="B406" s="70"/>
      <c r="C406" s="70"/>
      <c r="D406" s="70"/>
      <c r="E406" s="71"/>
      <c r="F406" s="72">
        <v>279</v>
      </c>
      <c r="G406" s="73" t="s">
        <v>1879</v>
      </c>
      <c r="H406" s="74" t="s">
        <v>1531</v>
      </c>
      <c r="I406" s="76" t="s">
        <v>1435</v>
      </c>
      <c r="J406" s="76"/>
      <c r="K406" s="74"/>
      <c r="L406" s="74"/>
      <c r="M406" s="74"/>
      <c r="N406" s="74"/>
      <c r="O406" s="74"/>
      <c r="P406" s="74" t="s">
        <v>794</v>
      </c>
      <c r="Q406" s="305"/>
      <c r="R406" s="306"/>
      <c r="S406" s="306"/>
      <c r="T406" s="306"/>
      <c r="U406" s="33" t="s">
        <v>633</v>
      </c>
      <c r="V406" s="33"/>
      <c r="W406" s="306"/>
      <c r="X406" s="306">
        <v>447</v>
      </c>
      <c r="Y406" s="306"/>
    </row>
    <row r="407" spans="1:25" ht="43.75" x14ac:dyDescent="0.4">
      <c r="A407" s="70" t="s">
        <v>780</v>
      </c>
      <c r="B407" s="70"/>
      <c r="C407" s="70"/>
      <c r="D407" s="70"/>
      <c r="E407" s="71"/>
      <c r="F407" s="72">
        <v>280</v>
      </c>
      <c r="G407" s="73" t="s">
        <v>1878</v>
      </c>
      <c r="H407" s="74" t="s">
        <v>1531</v>
      </c>
      <c r="I407" s="76" t="s">
        <v>1435</v>
      </c>
      <c r="J407" s="76"/>
      <c r="K407" s="74"/>
      <c r="L407" s="74"/>
      <c r="M407" s="74"/>
      <c r="N407" s="74"/>
      <c r="O407" s="74"/>
      <c r="P407" s="74" t="s">
        <v>794</v>
      </c>
      <c r="Q407" s="305"/>
      <c r="R407" s="306"/>
      <c r="S407" s="306"/>
      <c r="T407" s="306"/>
      <c r="U407" s="33" t="s">
        <v>633</v>
      </c>
      <c r="V407" s="33"/>
      <c r="W407" s="306"/>
      <c r="X407" s="306">
        <v>448</v>
      </c>
      <c r="Y407" s="306"/>
    </row>
    <row r="408" spans="1:25" ht="87.45" x14ac:dyDescent="0.4">
      <c r="A408" s="70" t="s">
        <v>780</v>
      </c>
      <c r="B408" s="70"/>
      <c r="C408" s="70"/>
      <c r="D408" s="70"/>
      <c r="E408" s="71"/>
      <c r="F408" s="72">
        <v>402</v>
      </c>
      <c r="G408" s="73" t="s">
        <v>1877</v>
      </c>
      <c r="H408" s="74" t="s">
        <v>1508</v>
      </c>
      <c r="I408" s="76" t="s">
        <v>2876</v>
      </c>
      <c r="J408" s="76"/>
      <c r="K408" s="74"/>
      <c r="L408" s="74"/>
      <c r="M408" s="74"/>
      <c r="N408" s="74"/>
      <c r="O408" s="74"/>
      <c r="P408" s="74" t="s">
        <v>794</v>
      </c>
      <c r="Q408" s="305"/>
      <c r="R408" s="306"/>
      <c r="S408" s="306"/>
      <c r="T408" s="306"/>
      <c r="U408" s="33" t="s">
        <v>633</v>
      </c>
      <c r="V408" s="33"/>
      <c r="W408" s="306"/>
      <c r="X408" s="306">
        <v>449</v>
      </c>
      <c r="Y408" s="306"/>
    </row>
    <row r="409" spans="1:25" ht="102" x14ac:dyDescent="0.4">
      <c r="A409" s="70" t="s">
        <v>780</v>
      </c>
      <c r="B409" s="70"/>
      <c r="C409" s="70"/>
      <c r="D409" s="70"/>
      <c r="E409" s="71"/>
      <c r="F409" s="72">
        <v>409</v>
      </c>
      <c r="G409" s="73" t="s">
        <v>1876</v>
      </c>
      <c r="H409" s="74" t="s">
        <v>1529</v>
      </c>
      <c r="I409" s="76" t="s">
        <v>1435</v>
      </c>
      <c r="J409" s="107" t="s">
        <v>1410</v>
      </c>
      <c r="K409" s="74"/>
      <c r="L409" s="74"/>
      <c r="M409" s="74"/>
      <c r="N409" s="74"/>
      <c r="O409" s="74"/>
      <c r="P409" s="74" t="s">
        <v>794</v>
      </c>
      <c r="Q409" s="305"/>
      <c r="R409" s="306"/>
      <c r="S409" s="306"/>
      <c r="T409" s="306"/>
      <c r="U409" s="33" t="s">
        <v>633</v>
      </c>
      <c r="V409" s="33"/>
      <c r="W409" s="306"/>
      <c r="X409" s="306">
        <v>450</v>
      </c>
      <c r="Y409" s="306"/>
    </row>
    <row r="410" spans="1:25" ht="102" x14ac:dyDescent="0.4">
      <c r="A410" s="70" t="s">
        <v>780</v>
      </c>
      <c r="B410" s="70"/>
      <c r="C410" s="70"/>
      <c r="D410" s="70"/>
      <c r="E410" s="71"/>
      <c r="F410" s="72">
        <v>410</v>
      </c>
      <c r="G410" s="73" t="s">
        <v>1875</v>
      </c>
      <c r="H410" s="74" t="s">
        <v>1529</v>
      </c>
      <c r="I410" s="76" t="s">
        <v>1435</v>
      </c>
      <c r="J410" s="107" t="s">
        <v>1411</v>
      </c>
      <c r="K410" s="74"/>
      <c r="L410" s="74"/>
      <c r="M410" s="74"/>
      <c r="N410" s="74"/>
      <c r="O410" s="74"/>
      <c r="P410" s="74" t="s">
        <v>794</v>
      </c>
      <c r="Q410" s="305"/>
      <c r="R410" s="306"/>
      <c r="S410" s="306"/>
      <c r="T410" s="306"/>
      <c r="U410" s="33" t="s">
        <v>633</v>
      </c>
      <c r="V410" s="33"/>
      <c r="W410" s="306"/>
      <c r="X410" s="306">
        <v>451</v>
      </c>
      <c r="Y410" s="306"/>
    </row>
    <row r="411" spans="1:25" ht="87.45" x14ac:dyDescent="0.4">
      <c r="A411" s="70" t="s">
        <v>780</v>
      </c>
      <c r="B411" s="70"/>
      <c r="C411" s="70"/>
      <c r="D411" s="70"/>
      <c r="E411" s="71"/>
      <c r="F411" s="72">
        <v>414</v>
      </c>
      <c r="G411" s="73" t="s">
        <v>1874</v>
      </c>
      <c r="H411" s="74" t="s">
        <v>1528</v>
      </c>
      <c r="I411" s="76" t="s">
        <v>1435</v>
      </c>
      <c r="J411" s="76"/>
      <c r="K411" s="74"/>
      <c r="L411" s="74"/>
      <c r="M411" s="74"/>
      <c r="N411" s="74"/>
      <c r="O411" s="74"/>
      <c r="P411" s="74" t="s">
        <v>794</v>
      </c>
      <c r="Q411" s="305"/>
      <c r="R411" s="306"/>
      <c r="S411" s="306"/>
      <c r="T411" s="306"/>
      <c r="U411" s="33" t="s">
        <v>633</v>
      </c>
      <c r="V411" s="33"/>
      <c r="W411" s="306"/>
      <c r="X411" s="306">
        <v>452</v>
      </c>
      <c r="Y411" s="306"/>
    </row>
    <row r="412" spans="1:25" ht="87.45" x14ac:dyDescent="0.4">
      <c r="A412" s="70" t="s">
        <v>780</v>
      </c>
      <c r="B412" s="70"/>
      <c r="C412" s="70"/>
      <c r="D412" s="70"/>
      <c r="E412" s="71"/>
      <c r="F412" s="72">
        <v>422</v>
      </c>
      <c r="G412" s="73" t="s">
        <v>1873</v>
      </c>
      <c r="H412" s="74" t="s">
        <v>1601</v>
      </c>
      <c r="I412" s="76" t="s">
        <v>1435</v>
      </c>
      <c r="J412" s="76"/>
      <c r="K412" s="74"/>
      <c r="L412" s="74"/>
      <c r="M412" s="74"/>
      <c r="N412" s="74"/>
      <c r="O412" s="74"/>
      <c r="P412" s="74" t="s">
        <v>794</v>
      </c>
      <c r="Q412" s="305"/>
      <c r="R412" s="306"/>
      <c r="S412" s="306"/>
      <c r="T412" s="306"/>
      <c r="U412" s="33" t="s">
        <v>633</v>
      </c>
      <c r="V412" s="33"/>
      <c r="W412" s="306"/>
      <c r="X412" s="306">
        <v>453</v>
      </c>
      <c r="Y412" s="306"/>
    </row>
    <row r="413" spans="1:25" ht="87.45" x14ac:dyDescent="0.4">
      <c r="A413" s="70" t="s">
        <v>780</v>
      </c>
      <c r="B413" s="70"/>
      <c r="C413" s="70"/>
      <c r="D413" s="70"/>
      <c r="E413" s="71"/>
      <c r="F413" s="72">
        <v>417</v>
      </c>
      <c r="G413" s="73" t="s">
        <v>1872</v>
      </c>
      <c r="H413" s="74" t="s">
        <v>1528</v>
      </c>
      <c r="I413" s="76" t="s">
        <v>1435</v>
      </c>
      <c r="J413" s="107" t="s">
        <v>1410</v>
      </c>
      <c r="K413" s="74"/>
      <c r="L413" s="74"/>
      <c r="M413" s="74"/>
      <c r="N413" s="74"/>
      <c r="O413" s="74"/>
      <c r="P413" s="74" t="s">
        <v>794</v>
      </c>
      <c r="Q413" s="305"/>
      <c r="R413" s="306"/>
      <c r="S413" s="306"/>
      <c r="T413" s="306"/>
      <c r="U413" s="33" t="s">
        <v>633</v>
      </c>
      <c r="V413" s="33"/>
      <c r="W413" s="306"/>
      <c r="X413" s="306">
        <v>454</v>
      </c>
      <c r="Y413" s="306"/>
    </row>
    <row r="414" spans="1:25" ht="72.900000000000006" x14ac:dyDescent="0.4">
      <c r="A414" s="70" t="s">
        <v>780</v>
      </c>
      <c r="B414" s="70"/>
      <c r="C414" s="70"/>
      <c r="D414" s="70"/>
      <c r="E414" s="71"/>
      <c r="F414" s="72">
        <v>423</v>
      </c>
      <c r="G414" s="73" t="s">
        <v>1871</v>
      </c>
      <c r="H414" s="74" t="s">
        <v>1527</v>
      </c>
      <c r="I414" s="76" t="s">
        <v>1435</v>
      </c>
      <c r="J414" s="76"/>
      <c r="K414" s="74"/>
      <c r="L414" s="74"/>
      <c r="M414" s="74"/>
      <c r="N414" s="74"/>
      <c r="O414" s="74"/>
      <c r="P414" s="74" t="s">
        <v>794</v>
      </c>
      <c r="Q414" s="305"/>
      <c r="R414" s="306"/>
      <c r="S414" s="306"/>
      <c r="T414" s="306"/>
      <c r="U414" s="33" t="s">
        <v>633</v>
      </c>
      <c r="V414" s="33"/>
      <c r="W414" s="306"/>
      <c r="X414" s="306">
        <v>455</v>
      </c>
      <c r="Y414" s="306"/>
    </row>
    <row r="415" spans="1:25" ht="87.45" x14ac:dyDescent="0.4">
      <c r="A415" s="70" t="s">
        <v>780</v>
      </c>
      <c r="B415" s="70"/>
      <c r="C415" s="70"/>
      <c r="D415" s="70"/>
      <c r="E415" s="71"/>
      <c r="F415" s="72">
        <v>401</v>
      </c>
      <c r="G415" s="73" t="s">
        <v>1870</v>
      </c>
      <c r="H415" s="74" t="s">
        <v>1508</v>
      </c>
      <c r="I415" s="76" t="s">
        <v>2876</v>
      </c>
      <c r="J415" s="76"/>
      <c r="K415" s="74"/>
      <c r="L415" s="74"/>
      <c r="M415" s="74"/>
      <c r="N415" s="74"/>
      <c r="O415" s="74"/>
      <c r="P415" s="74" t="s">
        <v>794</v>
      </c>
      <c r="Q415" s="305"/>
      <c r="R415" s="306"/>
      <c r="S415" s="306"/>
      <c r="T415" s="306"/>
      <c r="U415" s="33" t="s">
        <v>633</v>
      </c>
      <c r="V415" s="33"/>
      <c r="W415" s="306"/>
      <c r="X415" s="306">
        <v>456</v>
      </c>
      <c r="Y415" s="306"/>
    </row>
    <row r="416" spans="1:25" ht="87.45" x14ac:dyDescent="0.4">
      <c r="A416" s="70" t="s">
        <v>780</v>
      </c>
      <c r="B416" s="70"/>
      <c r="C416" s="70"/>
      <c r="D416" s="70"/>
      <c r="E416" s="71"/>
      <c r="F416" s="101">
        <v>505</v>
      </c>
      <c r="G416" s="73" t="s">
        <v>1869</v>
      </c>
      <c r="H416" s="74" t="s">
        <v>1602</v>
      </c>
      <c r="I416" s="76" t="s">
        <v>1441</v>
      </c>
      <c r="J416" s="72"/>
      <c r="K416" s="74"/>
      <c r="L416" s="74"/>
      <c r="M416" s="74"/>
      <c r="N416" s="74"/>
      <c r="O416" s="77"/>
      <c r="P416" s="74" t="s">
        <v>794</v>
      </c>
      <c r="Q416" s="306"/>
      <c r="R416" s="306"/>
      <c r="S416" s="306"/>
      <c r="T416" s="306"/>
      <c r="U416" s="33" t="s">
        <v>633</v>
      </c>
      <c r="V416" s="33"/>
      <c r="W416" s="306"/>
      <c r="X416" s="306">
        <v>457</v>
      </c>
      <c r="Y416" s="306"/>
    </row>
    <row r="417" spans="1:25" ht="72.900000000000006" x14ac:dyDescent="0.4">
      <c r="A417" s="32" t="s">
        <v>780</v>
      </c>
      <c r="B417" s="32"/>
      <c r="C417" s="32"/>
      <c r="D417" s="32"/>
      <c r="E417" s="54"/>
      <c r="F417" s="31">
        <v>432</v>
      </c>
      <c r="G417" s="56" t="s">
        <v>1868</v>
      </c>
      <c r="H417" s="21" t="s">
        <v>1574</v>
      </c>
      <c r="I417" s="82" t="s">
        <v>1435</v>
      </c>
      <c r="J417" s="82"/>
      <c r="K417" s="21"/>
      <c r="L417" s="21"/>
      <c r="M417" s="21"/>
      <c r="N417" s="21"/>
      <c r="O417" s="21"/>
      <c r="P417" s="21"/>
      <c r="Q417" s="34"/>
      <c r="R417" s="33"/>
      <c r="S417" s="33"/>
      <c r="T417" s="33"/>
      <c r="U417" s="33" t="s">
        <v>633</v>
      </c>
      <c r="V417" s="33"/>
      <c r="W417" s="33"/>
      <c r="X417" s="33">
        <v>458</v>
      </c>
      <c r="Y417" s="33"/>
    </row>
    <row r="418" spans="1:25" ht="87.45" x14ac:dyDescent="0.4">
      <c r="A418" s="32" t="s">
        <v>780</v>
      </c>
      <c r="B418" s="32"/>
      <c r="C418" s="32"/>
      <c r="D418" s="32"/>
      <c r="E418" s="30"/>
      <c r="F418" s="31">
        <v>367</v>
      </c>
      <c r="G418" s="56" t="s">
        <v>1867</v>
      </c>
      <c r="H418" s="21" t="s">
        <v>1516</v>
      </c>
      <c r="I418" s="82" t="s">
        <v>2876</v>
      </c>
      <c r="J418" s="82"/>
      <c r="K418" s="21"/>
      <c r="L418" s="21"/>
      <c r="M418" s="21"/>
      <c r="N418" s="21"/>
      <c r="O418" s="21"/>
      <c r="P418" s="21"/>
      <c r="Q418" s="34"/>
      <c r="R418" s="33"/>
      <c r="S418" s="33"/>
      <c r="T418" s="33"/>
      <c r="U418" s="33" t="s">
        <v>633</v>
      </c>
      <c r="V418" s="33"/>
      <c r="W418" s="33"/>
      <c r="X418" s="33">
        <v>459</v>
      </c>
      <c r="Y418" s="33"/>
    </row>
    <row r="419" spans="1:25" ht="72.900000000000006" x14ac:dyDescent="0.4">
      <c r="A419" s="312" t="s">
        <v>780</v>
      </c>
      <c r="B419" s="312"/>
      <c r="C419" s="312"/>
      <c r="D419" s="312"/>
      <c r="E419" s="313" t="s">
        <v>797</v>
      </c>
      <c r="F419" s="314">
        <v>90</v>
      </c>
      <c r="G419" s="315" t="s">
        <v>1866</v>
      </c>
      <c r="H419" s="316" t="s">
        <v>1603</v>
      </c>
      <c r="I419" s="317" t="s">
        <v>1439</v>
      </c>
      <c r="J419" s="317"/>
      <c r="K419" s="316" t="s">
        <v>637</v>
      </c>
      <c r="L419" s="316"/>
      <c r="M419" s="316"/>
      <c r="N419" s="316" t="s">
        <v>786</v>
      </c>
      <c r="O419" s="316"/>
      <c r="P419" s="316" t="s">
        <v>798</v>
      </c>
      <c r="Q419" s="319" t="s">
        <v>785</v>
      </c>
      <c r="R419" s="320"/>
      <c r="S419" s="320"/>
      <c r="T419" s="320"/>
      <c r="U419" s="320" t="s">
        <v>633</v>
      </c>
      <c r="V419" s="320"/>
      <c r="W419" s="320"/>
      <c r="X419" s="320">
        <v>460</v>
      </c>
      <c r="Y419" s="320"/>
    </row>
    <row r="420" spans="1:25" ht="43.75" x14ac:dyDescent="0.4">
      <c r="A420" s="312" t="s">
        <v>780</v>
      </c>
      <c r="B420" s="312"/>
      <c r="C420" s="312"/>
      <c r="D420" s="312"/>
      <c r="E420" s="313"/>
      <c r="F420" s="314">
        <v>64</v>
      </c>
      <c r="G420" s="315" t="s">
        <v>1865</v>
      </c>
      <c r="H420" s="316" t="s">
        <v>2690</v>
      </c>
      <c r="I420" s="317" t="s">
        <v>2682</v>
      </c>
      <c r="J420" s="317"/>
      <c r="K420" s="316" t="s">
        <v>637</v>
      </c>
      <c r="L420" s="316"/>
      <c r="M420" s="316"/>
      <c r="N420" s="316" t="s">
        <v>795</v>
      </c>
      <c r="O420" s="316"/>
      <c r="P420" s="316" t="s">
        <v>798</v>
      </c>
      <c r="Q420" s="319" t="s">
        <v>785</v>
      </c>
      <c r="R420" s="320"/>
      <c r="S420" s="320"/>
      <c r="T420" s="320"/>
      <c r="U420" s="320" t="s">
        <v>633</v>
      </c>
      <c r="V420" s="320"/>
      <c r="W420" s="320"/>
      <c r="X420" s="320">
        <v>461</v>
      </c>
      <c r="Y420" s="320"/>
    </row>
    <row r="421" spans="1:25" ht="72.900000000000006" x14ac:dyDescent="0.4">
      <c r="A421" s="70" t="s">
        <v>780</v>
      </c>
      <c r="B421" s="70"/>
      <c r="C421" s="70"/>
      <c r="D421" s="70"/>
      <c r="E421" s="71" t="s">
        <v>799</v>
      </c>
      <c r="F421" s="72">
        <v>335</v>
      </c>
      <c r="G421" s="73" t="s">
        <v>1864</v>
      </c>
      <c r="H421" s="74" t="s">
        <v>1538</v>
      </c>
      <c r="I421" s="76" t="s">
        <v>1434</v>
      </c>
      <c r="J421" s="107" t="s">
        <v>1410</v>
      </c>
      <c r="K421" s="74"/>
      <c r="L421" s="74"/>
      <c r="M421" s="74"/>
      <c r="N421" s="74"/>
      <c r="O421" s="77"/>
      <c r="P421" s="74" t="s">
        <v>800</v>
      </c>
      <c r="Q421" s="305"/>
      <c r="R421" s="306"/>
      <c r="S421" s="306"/>
      <c r="T421" s="306"/>
      <c r="U421" s="33" t="s">
        <v>633</v>
      </c>
      <c r="V421" s="33"/>
      <c r="W421" s="306"/>
      <c r="X421" s="306">
        <v>462</v>
      </c>
      <c r="Y421" s="306"/>
    </row>
    <row r="422" spans="1:25" ht="102" x14ac:dyDescent="0.4">
      <c r="A422" s="70" t="s">
        <v>780</v>
      </c>
      <c r="B422" s="70"/>
      <c r="C422" s="70"/>
      <c r="D422" s="70"/>
      <c r="E422" s="71"/>
      <c r="F422" s="72">
        <v>336</v>
      </c>
      <c r="G422" s="73" t="s">
        <v>1863</v>
      </c>
      <c r="H422" s="74" t="s">
        <v>1538</v>
      </c>
      <c r="I422" s="76" t="s">
        <v>1434</v>
      </c>
      <c r="J422" s="76"/>
      <c r="K422" s="74"/>
      <c r="L422" s="74"/>
      <c r="M422" s="74"/>
      <c r="N422" s="74"/>
      <c r="O422" s="77"/>
      <c r="P422" s="74" t="s">
        <v>800</v>
      </c>
      <c r="Q422" s="305"/>
      <c r="R422" s="306"/>
      <c r="S422" s="306"/>
      <c r="T422" s="306"/>
      <c r="U422" s="33" t="s">
        <v>633</v>
      </c>
      <c r="V422" s="33"/>
      <c r="W422" s="306"/>
      <c r="X422" s="306">
        <v>463</v>
      </c>
      <c r="Y422" s="306"/>
    </row>
    <row r="423" spans="1:25" ht="87.45" x14ac:dyDescent="0.4">
      <c r="A423" s="70" t="s">
        <v>780</v>
      </c>
      <c r="B423" s="70"/>
      <c r="C423" s="70"/>
      <c r="D423" s="70"/>
      <c r="E423" s="71"/>
      <c r="F423" s="72">
        <v>403</v>
      </c>
      <c r="G423" s="73" t="s">
        <v>1862</v>
      </c>
      <c r="H423" s="74" t="s">
        <v>1508</v>
      </c>
      <c r="I423" s="76" t="s">
        <v>2876</v>
      </c>
      <c r="J423" s="107" t="s">
        <v>1412</v>
      </c>
      <c r="K423" s="74"/>
      <c r="L423" s="74"/>
      <c r="M423" s="74"/>
      <c r="N423" s="74"/>
      <c r="O423" s="77"/>
      <c r="P423" s="74" t="s">
        <v>800</v>
      </c>
      <c r="Q423" s="305"/>
      <c r="R423" s="306"/>
      <c r="S423" s="306"/>
      <c r="T423" s="306"/>
      <c r="U423" s="33" t="s">
        <v>633</v>
      </c>
      <c r="V423" s="33"/>
      <c r="W423" s="306"/>
      <c r="X423" s="306">
        <v>464</v>
      </c>
      <c r="Y423" s="306"/>
    </row>
    <row r="424" spans="1:25" ht="87.45" x14ac:dyDescent="0.4">
      <c r="A424" s="70" t="s">
        <v>780</v>
      </c>
      <c r="B424" s="70"/>
      <c r="C424" s="70"/>
      <c r="D424" s="70"/>
      <c r="E424" s="71"/>
      <c r="F424" s="72">
        <v>404</v>
      </c>
      <c r="G424" s="73" t="s">
        <v>1861</v>
      </c>
      <c r="H424" s="74" t="s">
        <v>1508</v>
      </c>
      <c r="I424" s="76" t="s">
        <v>2876</v>
      </c>
      <c r="J424" s="76"/>
      <c r="K424" s="74"/>
      <c r="L424" s="74"/>
      <c r="M424" s="74"/>
      <c r="N424" s="74"/>
      <c r="O424" s="77"/>
      <c r="P424" s="74" t="s">
        <v>800</v>
      </c>
      <c r="Q424" s="305"/>
      <c r="R424" s="306"/>
      <c r="S424" s="306"/>
      <c r="T424" s="306"/>
      <c r="U424" s="33" t="s">
        <v>633</v>
      </c>
      <c r="V424" s="33"/>
      <c r="W424" s="306"/>
      <c r="X424" s="306">
        <v>465</v>
      </c>
      <c r="Y424" s="306"/>
    </row>
    <row r="425" spans="1:25" ht="87.45" x14ac:dyDescent="0.4">
      <c r="A425" s="70" t="s">
        <v>780</v>
      </c>
      <c r="B425" s="70"/>
      <c r="C425" s="70"/>
      <c r="D425" s="70"/>
      <c r="E425" s="71"/>
      <c r="F425" s="72">
        <v>428</v>
      </c>
      <c r="G425" s="73" t="s">
        <v>1860</v>
      </c>
      <c r="H425" s="74" t="s">
        <v>1604</v>
      </c>
      <c r="I425" s="76" t="s">
        <v>1435</v>
      </c>
      <c r="J425" s="76"/>
      <c r="K425" s="74"/>
      <c r="L425" s="74"/>
      <c r="M425" s="74"/>
      <c r="N425" s="74"/>
      <c r="O425" s="77"/>
      <c r="P425" s="74" t="s">
        <v>800</v>
      </c>
      <c r="Q425" s="305"/>
      <c r="R425" s="306"/>
      <c r="S425" s="306"/>
      <c r="T425" s="306"/>
      <c r="U425" s="33" t="s">
        <v>633</v>
      </c>
      <c r="V425" s="33"/>
      <c r="W425" s="306"/>
      <c r="X425" s="306">
        <v>466</v>
      </c>
      <c r="Y425" s="306"/>
    </row>
    <row r="426" spans="1:25" ht="87.45" x14ac:dyDescent="0.4">
      <c r="A426" s="312" t="s">
        <v>780</v>
      </c>
      <c r="B426" s="312"/>
      <c r="C426" s="312"/>
      <c r="D426" s="312"/>
      <c r="E426" s="313" t="s">
        <v>801</v>
      </c>
      <c r="F426" s="314">
        <v>407</v>
      </c>
      <c r="G426" s="315" t="s">
        <v>1859</v>
      </c>
      <c r="H426" s="316" t="s">
        <v>1605</v>
      </c>
      <c r="I426" s="317" t="s">
        <v>2876</v>
      </c>
      <c r="J426" s="317"/>
      <c r="K426" s="316"/>
      <c r="L426" s="316"/>
      <c r="M426" s="316"/>
      <c r="N426" s="316"/>
      <c r="O426" s="316"/>
      <c r="P426" s="316" t="s">
        <v>802</v>
      </c>
      <c r="Q426" s="319"/>
      <c r="R426" s="320"/>
      <c r="S426" s="320"/>
      <c r="T426" s="320"/>
      <c r="U426" s="320" t="s">
        <v>633</v>
      </c>
      <c r="V426" s="320"/>
      <c r="W426" s="320"/>
      <c r="X426" s="320">
        <v>467</v>
      </c>
      <c r="Y426" s="320"/>
    </row>
    <row r="427" spans="1:25" ht="87.45" x14ac:dyDescent="0.4">
      <c r="A427" s="312" t="s">
        <v>780</v>
      </c>
      <c r="B427" s="312"/>
      <c r="C427" s="312"/>
      <c r="D427" s="312"/>
      <c r="E427" s="313"/>
      <c r="F427" s="314">
        <v>378</v>
      </c>
      <c r="G427" s="315" t="s">
        <v>1858</v>
      </c>
      <c r="H427" s="316" t="s">
        <v>1605</v>
      </c>
      <c r="I427" s="317" t="s">
        <v>2876</v>
      </c>
      <c r="J427" s="317"/>
      <c r="K427" s="316"/>
      <c r="L427" s="316"/>
      <c r="M427" s="316"/>
      <c r="N427" s="316"/>
      <c r="O427" s="316"/>
      <c r="P427" s="316" t="s">
        <v>802</v>
      </c>
      <c r="Q427" s="319"/>
      <c r="R427" s="320"/>
      <c r="S427" s="320"/>
      <c r="T427" s="320"/>
      <c r="U427" s="320" t="s">
        <v>633</v>
      </c>
      <c r="V427" s="320"/>
      <c r="W427" s="320"/>
      <c r="X427" s="320">
        <v>468</v>
      </c>
      <c r="Y427" s="320"/>
    </row>
    <row r="428" spans="1:25" ht="87.45" x14ac:dyDescent="0.4">
      <c r="A428" s="70" t="s">
        <v>780</v>
      </c>
      <c r="B428" s="70"/>
      <c r="C428" s="70"/>
      <c r="D428" s="70"/>
      <c r="E428" s="71"/>
      <c r="F428" s="72">
        <v>406</v>
      </c>
      <c r="G428" s="73" t="s">
        <v>1857</v>
      </c>
      <c r="H428" s="74" t="s">
        <v>1508</v>
      </c>
      <c r="I428" s="76" t="s">
        <v>2877</v>
      </c>
      <c r="J428" s="76"/>
      <c r="K428" s="74"/>
      <c r="L428" s="74"/>
      <c r="M428" s="74"/>
      <c r="N428" s="74"/>
      <c r="O428" s="74"/>
      <c r="P428" s="74" t="s">
        <v>803</v>
      </c>
      <c r="Q428" s="305"/>
      <c r="R428" s="306"/>
      <c r="S428" s="306"/>
      <c r="T428" s="306"/>
      <c r="U428" s="33" t="s">
        <v>633</v>
      </c>
      <c r="V428" s="33"/>
      <c r="W428" s="306"/>
      <c r="X428" s="306">
        <v>469</v>
      </c>
      <c r="Y428" s="306"/>
    </row>
    <row r="429" spans="1:25" ht="131.15" x14ac:dyDescent="0.4">
      <c r="A429" s="70" t="s">
        <v>780</v>
      </c>
      <c r="B429" s="70"/>
      <c r="C429" s="70"/>
      <c r="D429" s="70"/>
      <c r="E429" s="71"/>
      <c r="F429" s="72">
        <v>421</v>
      </c>
      <c r="G429" s="73" t="s">
        <v>1856</v>
      </c>
      <c r="H429" s="74" t="s">
        <v>1606</v>
      </c>
      <c r="I429" s="76" t="s">
        <v>1435</v>
      </c>
      <c r="J429" s="76"/>
      <c r="K429" s="74"/>
      <c r="L429" s="74"/>
      <c r="M429" s="74"/>
      <c r="N429" s="74"/>
      <c r="O429" s="74"/>
      <c r="P429" s="74" t="s">
        <v>803</v>
      </c>
      <c r="Q429" s="305"/>
      <c r="R429" s="306"/>
      <c r="S429" s="306"/>
      <c r="T429" s="306"/>
      <c r="U429" s="33" t="s">
        <v>633</v>
      </c>
      <c r="V429" s="33"/>
      <c r="W429" s="306"/>
      <c r="X429" s="306">
        <v>470</v>
      </c>
      <c r="Y429" s="306"/>
    </row>
    <row r="430" spans="1:25" ht="102" x14ac:dyDescent="0.4">
      <c r="A430" s="32" t="s">
        <v>780</v>
      </c>
      <c r="B430" s="32"/>
      <c r="C430" s="32"/>
      <c r="D430" s="32"/>
      <c r="E430" s="54"/>
      <c r="F430" s="31">
        <v>273</v>
      </c>
      <c r="G430" s="56" t="s">
        <v>1855</v>
      </c>
      <c r="H430" s="21" t="s">
        <v>1542</v>
      </c>
      <c r="I430" s="82" t="s">
        <v>1440</v>
      </c>
      <c r="J430" s="82"/>
      <c r="K430" s="21"/>
      <c r="L430" s="21"/>
      <c r="M430" s="21"/>
      <c r="N430" s="21"/>
      <c r="O430" s="21"/>
      <c r="P430" s="21"/>
      <c r="Q430" s="34"/>
      <c r="R430" s="33"/>
      <c r="S430" s="33"/>
      <c r="T430" s="33"/>
      <c r="U430" s="33" t="s">
        <v>633</v>
      </c>
      <c r="V430" s="33"/>
      <c r="W430" s="33"/>
      <c r="X430" s="33">
        <v>471</v>
      </c>
      <c r="Y430" s="33"/>
    </row>
    <row r="431" spans="1:25" ht="72.900000000000006" x14ac:dyDescent="0.4">
      <c r="A431" s="70" t="s">
        <v>780</v>
      </c>
      <c r="B431" s="70"/>
      <c r="C431" s="70"/>
      <c r="D431" s="70"/>
      <c r="E431" s="71" t="s">
        <v>804</v>
      </c>
      <c r="F431" s="72">
        <v>343</v>
      </c>
      <c r="G431" s="73" t="s">
        <v>1854</v>
      </c>
      <c r="H431" s="74" t="s">
        <v>1547</v>
      </c>
      <c r="I431" s="76" t="s">
        <v>1435</v>
      </c>
      <c r="J431" s="76"/>
      <c r="K431" s="74"/>
      <c r="L431" s="74"/>
      <c r="M431" s="74"/>
      <c r="N431" s="74"/>
      <c r="O431" s="74"/>
      <c r="P431" s="74" t="s">
        <v>805</v>
      </c>
      <c r="Q431" s="305"/>
      <c r="R431" s="306"/>
      <c r="S431" s="306"/>
      <c r="T431" s="306"/>
      <c r="U431" s="33" t="s">
        <v>633</v>
      </c>
      <c r="V431" s="33"/>
      <c r="W431" s="306"/>
      <c r="X431" s="306">
        <v>472</v>
      </c>
      <c r="Y431" s="306"/>
    </row>
    <row r="432" spans="1:25" ht="58.3" x14ac:dyDescent="0.4">
      <c r="A432" s="70" t="s">
        <v>780</v>
      </c>
      <c r="B432" s="70"/>
      <c r="C432" s="70"/>
      <c r="D432" s="70"/>
      <c r="E432" s="71"/>
      <c r="F432" s="72">
        <v>346</v>
      </c>
      <c r="G432" s="73" t="s">
        <v>1853</v>
      </c>
      <c r="H432" s="74" t="s">
        <v>1556</v>
      </c>
      <c r="I432" s="76" t="s">
        <v>1435</v>
      </c>
      <c r="J432" s="76"/>
      <c r="K432" s="74"/>
      <c r="L432" s="74"/>
      <c r="M432" s="74"/>
      <c r="N432" s="74"/>
      <c r="O432" s="74"/>
      <c r="P432" s="74" t="s">
        <v>805</v>
      </c>
      <c r="Q432" s="305"/>
      <c r="R432" s="306"/>
      <c r="S432" s="306"/>
      <c r="T432" s="306"/>
      <c r="U432" s="33" t="s">
        <v>633</v>
      </c>
      <c r="V432" s="33"/>
      <c r="W432" s="306"/>
      <c r="X432" s="306">
        <v>473</v>
      </c>
      <c r="Y432" s="306"/>
    </row>
    <row r="433" spans="1:25" ht="72.900000000000006" x14ac:dyDescent="0.4">
      <c r="A433" s="32" t="s">
        <v>780</v>
      </c>
      <c r="B433" s="32"/>
      <c r="C433" s="32"/>
      <c r="D433" s="32"/>
      <c r="E433" s="54" t="s">
        <v>2180</v>
      </c>
      <c r="F433" s="31">
        <v>270</v>
      </c>
      <c r="G433" s="56" t="s">
        <v>1852</v>
      </c>
      <c r="H433" s="21" t="s">
        <v>1542</v>
      </c>
      <c r="I433" s="82" t="s">
        <v>1440</v>
      </c>
      <c r="J433" s="82"/>
      <c r="K433" s="21"/>
      <c r="L433" s="21"/>
      <c r="M433" s="21"/>
      <c r="N433" s="21"/>
      <c r="O433" s="21"/>
      <c r="P433" s="21"/>
      <c r="Q433" s="34"/>
      <c r="R433" s="33"/>
      <c r="S433" s="33"/>
      <c r="T433" s="33"/>
      <c r="U433" s="33" t="s">
        <v>633</v>
      </c>
      <c r="V433" s="33"/>
      <c r="W433" s="33"/>
      <c r="X433" s="33">
        <v>474</v>
      </c>
      <c r="Y433" s="33"/>
    </row>
    <row r="434" spans="1:25" ht="72.900000000000006" x14ac:dyDescent="0.4">
      <c r="A434" s="32" t="s">
        <v>780</v>
      </c>
      <c r="B434" s="32"/>
      <c r="C434" s="32"/>
      <c r="D434" s="32"/>
      <c r="E434" s="54" t="s">
        <v>806</v>
      </c>
      <c r="F434" s="31">
        <v>97</v>
      </c>
      <c r="G434" s="56" t="s">
        <v>1851</v>
      </c>
      <c r="H434" s="21" t="s">
        <v>1598</v>
      </c>
      <c r="I434" s="59" t="s">
        <v>1439</v>
      </c>
      <c r="J434" s="59"/>
      <c r="K434" s="21"/>
      <c r="L434" s="21"/>
      <c r="M434" s="21" t="s">
        <v>637</v>
      </c>
      <c r="N434" s="21" t="s">
        <v>457</v>
      </c>
      <c r="O434" s="21" t="s">
        <v>807</v>
      </c>
      <c r="P434" s="21"/>
      <c r="Q434" s="34"/>
      <c r="R434" s="33"/>
      <c r="S434" s="33"/>
      <c r="T434" s="33"/>
      <c r="U434" s="33" t="s">
        <v>633</v>
      </c>
      <c r="V434" s="33"/>
      <c r="W434" s="33"/>
      <c r="X434" s="33">
        <v>475</v>
      </c>
      <c r="Y434" s="33"/>
    </row>
    <row r="435" spans="1:25" ht="72.900000000000006" x14ac:dyDescent="0.4">
      <c r="A435" s="32" t="s">
        <v>780</v>
      </c>
      <c r="B435" s="32"/>
      <c r="C435" s="32"/>
      <c r="D435" s="32"/>
      <c r="E435" s="30"/>
      <c r="F435" s="68">
        <v>506</v>
      </c>
      <c r="G435" s="56" t="s">
        <v>1850</v>
      </c>
      <c r="H435" s="21" t="s">
        <v>1607</v>
      </c>
      <c r="I435" s="82" t="s">
        <v>1441</v>
      </c>
      <c r="J435" s="31"/>
      <c r="K435" s="21"/>
      <c r="L435" s="21"/>
      <c r="M435" s="21"/>
      <c r="N435" s="21"/>
      <c r="O435" s="22"/>
      <c r="P435" s="22"/>
      <c r="Q435" s="33"/>
      <c r="R435" s="33"/>
      <c r="S435" s="33"/>
      <c r="T435" s="33"/>
      <c r="U435" s="33" t="s">
        <v>633</v>
      </c>
      <c r="V435" s="33"/>
      <c r="W435" s="33"/>
      <c r="X435" s="33">
        <v>476</v>
      </c>
      <c r="Y435" s="33"/>
    </row>
    <row r="436" spans="1:25" ht="102" x14ac:dyDescent="0.4">
      <c r="A436" s="32" t="s">
        <v>780</v>
      </c>
      <c r="B436" s="32"/>
      <c r="C436" s="32"/>
      <c r="D436" s="32"/>
      <c r="E436" s="30"/>
      <c r="F436" s="68">
        <v>254</v>
      </c>
      <c r="G436" s="56" t="s">
        <v>1849</v>
      </c>
      <c r="H436" s="21" t="s">
        <v>1608</v>
      </c>
      <c r="I436" s="82" t="s">
        <v>1441</v>
      </c>
      <c r="J436" s="82"/>
      <c r="K436" s="105"/>
      <c r="L436" s="105"/>
      <c r="M436" s="105"/>
      <c r="N436" s="105"/>
      <c r="O436" s="22"/>
      <c r="P436" s="22"/>
      <c r="Q436" s="33"/>
      <c r="R436" s="33"/>
      <c r="S436" s="33"/>
      <c r="T436" s="33"/>
      <c r="U436" s="33" t="s">
        <v>633</v>
      </c>
      <c r="V436" s="33"/>
      <c r="W436" s="33"/>
      <c r="X436" s="33">
        <v>477</v>
      </c>
      <c r="Y436" s="33"/>
    </row>
    <row r="437" spans="1:25" ht="72.900000000000006" x14ac:dyDescent="0.4">
      <c r="A437" s="32" t="s">
        <v>780</v>
      </c>
      <c r="B437" s="32"/>
      <c r="C437" s="32"/>
      <c r="D437" s="32"/>
      <c r="E437" s="30"/>
      <c r="F437" s="68">
        <v>507</v>
      </c>
      <c r="G437" s="56" t="s">
        <v>1848</v>
      </c>
      <c r="H437" s="21" t="s">
        <v>1609</v>
      </c>
      <c r="I437" s="82" t="s">
        <v>1441</v>
      </c>
      <c r="J437" s="31"/>
      <c r="K437" s="21"/>
      <c r="L437" s="21"/>
      <c r="M437" s="21"/>
      <c r="N437" s="21"/>
      <c r="O437" s="22"/>
      <c r="P437" s="22"/>
      <c r="Q437" s="33"/>
      <c r="R437" s="33"/>
      <c r="S437" s="33"/>
      <c r="T437" s="33"/>
      <c r="U437" s="33" t="s">
        <v>633</v>
      </c>
      <c r="V437" s="33"/>
      <c r="W437" s="33"/>
      <c r="X437" s="33">
        <v>478</v>
      </c>
      <c r="Y437" s="33"/>
    </row>
    <row r="438" spans="1:25" ht="87.45" x14ac:dyDescent="0.4">
      <c r="A438" s="312" t="s">
        <v>780</v>
      </c>
      <c r="B438" s="312"/>
      <c r="C438" s="312"/>
      <c r="D438" s="312"/>
      <c r="E438" s="313" t="s">
        <v>808</v>
      </c>
      <c r="F438" s="314">
        <v>408</v>
      </c>
      <c r="G438" s="315" t="s">
        <v>1847</v>
      </c>
      <c r="H438" s="316" t="s">
        <v>1605</v>
      </c>
      <c r="I438" s="317" t="s">
        <v>2876</v>
      </c>
      <c r="J438" s="317"/>
      <c r="K438" s="316"/>
      <c r="L438" s="316"/>
      <c r="M438" s="316"/>
      <c r="N438" s="316"/>
      <c r="O438" s="316"/>
      <c r="P438" s="316" t="s">
        <v>809</v>
      </c>
      <c r="Q438" s="319"/>
      <c r="R438" s="320"/>
      <c r="S438" s="320"/>
      <c r="T438" s="320"/>
      <c r="U438" s="320" t="s">
        <v>633</v>
      </c>
      <c r="V438" s="320"/>
      <c r="W438" s="320"/>
      <c r="X438" s="320">
        <v>479</v>
      </c>
      <c r="Y438" s="320"/>
    </row>
    <row r="439" spans="1:25" ht="102" x14ac:dyDescent="0.4">
      <c r="A439" s="312" t="s">
        <v>780</v>
      </c>
      <c r="B439" s="312"/>
      <c r="C439" s="312"/>
      <c r="D439" s="312"/>
      <c r="E439" s="313"/>
      <c r="F439" s="314">
        <v>290</v>
      </c>
      <c r="G439" s="315" t="s">
        <v>1846</v>
      </c>
      <c r="H439" s="316" t="s">
        <v>1610</v>
      </c>
      <c r="I439" s="317" t="s">
        <v>1435</v>
      </c>
      <c r="J439" s="317"/>
      <c r="K439" s="316"/>
      <c r="L439" s="316"/>
      <c r="M439" s="316"/>
      <c r="N439" s="316"/>
      <c r="O439" s="316"/>
      <c r="P439" s="316" t="s">
        <v>809</v>
      </c>
      <c r="Q439" s="319"/>
      <c r="R439" s="320"/>
      <c r="S439" s="320"/>
      <c r="T439" s="320"/>
      <c r="U439" s="320" t="s">
        <v>633</v>
      </c>
      <c r="V439" s="320"/>
      <c r="W439" s="320"/>
      <c r="X439" s="320">
        <v>480</v>
      </c>
      <c r="Y439" s="320"/>
    </row>
    <row r="440" spans="1:25" ht="116.6" x14ac:dyDescent="0.4">
      <c r="A440" s="312" t="s">
        <v>780</v>
      </c>
      <c r="B440" s="312"/>
      <c r="C440" s="312"/>
      <c r="D440" s="312"/>
      <c r="E440" s="313"/>
      <c r="F440" s="314">
        <v>289</v>
      </c>
      <c r="G440" s="315" t="s">
        <v>1845</v>
      </c>
      <c r="H440" s="316" t="s">
        <v>1611</v>
      </c>
      <c r="I440" s="317" t="s">
        <v>1435</v>
      </c>
      <c r="J440" s="317"/>
      <c r="K440" s="316"/>
      <c r="L440" s="316"/>
      <c r="M440" s="316"/>
      <c r="N440" s="316"/>
      <c r="O440" s="316"/>
      <c r="P440" s="316" t="s">
        <v>809</v>
      </c>
      <c r="Q440" s="319"/>
      <c r="R440" s="320"/>
      <c r="S440" s="320"/>
      <c r="T440" s="320"/>
      <c r="U440" s="320" t="s">
        <v>633</v>
      </c>
      <c r="V440" s="320"/>
      <c r="W440" s="320"/>
      <c r="X440" s="320">
        <v>481</v>
      </c>
      <c r="Y440" s="320"/>
    </row>
    <row r="441" spans="1:25" ht="44.6" customHeight="1" x14ac:dyDescent="0.4">
      <c r="A441" s="70" t="s">
        <v>810</v>
      </c>
      <c r="B441" s="70"/>
      <c r="C441" s="70"/>
      <c r="D441" s="70"/>
      <c r="E441" s="71" t="s">
        <v>811</v>
      </c>
      <c r="F441" s="72">
        <v>46</v>
      </c>
      <c r="G441" s="73" t="s">
        <v>1844</v>
      </c>
      <c r="H441" s="74" t="s">
        <v>1543</v>
      </c>
      <c r="I441" s="76" t="s">
        <v>1436</v>
      </c>
      <c r="J441" s="76"/>
      <c r="K441" s="74" t="s">
        <v>637</v>
      </c>
      <c r="L441" s="74"/>
      <c r="M441" s="74"/>
      <c r="N441" s="74"/>
      <c r="O441" s="77"/>
      <c r="P441" s="74" t="s">
        <v>812</v>
      </c>
      <c r="Q441" s="306"/>
      <c r="R441" s="306"/>
      <c r="S441" s="306"/>
      <c r="T441" s="306"/>
      <c r="U441" s="33" t="s">
        <v>633</v>
      </c>
      <c r="V441" s="33"/>
      <c r="W441" s="306"/>
      <c r="X441" s="306">
        <v>482</v>
      </c>
      <c r="Y441" s="306"/>
    </row>
    <row r="442" spans="1:25" ht="43.75" x14ac:dyDescent="0.4">
      <c r="A442" s="70" t="s">
        <v>810</v>
      </c>
      <c r="B442" s="70"/>
      <c r="C442" s="70"/>
      <c r="D442" s="70"/>
      <c r="E442" s="71"/>
      <c r="F442" s="72">
        <v>66</v>
      </c>
      <c r="G442" s="73" t="s">
        <v>1843</v>
      </c>
      <c r="H442" s="74" t="s">
        <v>2616</v>
      </c>
      <c r="I442" s="76" t="s">
        <v>2682</v>
      </c>
      <c r="J442" s="76"/>
      <c r="K442" s="74"/>
      <c r="L442" s="74" t="s">
        <v>637</v>
      </c>
      <c r="M442" s="74"/>
      <c r="N442" s="74"/>
      <c r="O442" s="77"/>
      <c r="P442" s="74" t="s">
        <v>812</v>
      </c>
      <c r="Q442" s="306"/>
      <c r="R442" s="306"/>
      <c r="S442" s="306"/>
      <c r="T442" s="306"/>
      <c r="U442" s="33" t="s">
        <v>633</v>
      </c>
      <c r="V442" s="33"/>
      <c r="W442" s="306"/>
      <c r="X442" s="306">
        <v>483</v>
      </c>
      <c r="Y442" s="306"/>
    </row>
    <row r="443" spans="1:25" ht="72.900000000000006" x14ac:dyDescent="0.4">
      <c r="A443" s="70" t="s">
        <v>810</v>
      </c>
      <c r="B443" s="70"/>
      <c r="C443" s="70"/>
      <c r="D443" s="70"/>
      <c r="E443" s="71"/>
      <c r="F443" s="72">
        <v>79</v>
      </c>
      <c r="G443" s="73" t="s">
        <v>1842</v>
      </c>
      <c r="H443" s="74" t="s">
        <v>1612</v>
      </c>
      <c r="I443" s="76" t="s">
        <v>1439</v>
      </c>
      <c r="J443" s="76"/>
      <c r="K443" s="74" t="s">
        <v>637</v>
      </c>
      <c r="L443" s="74"/>
      <c r="M443" s="74"/>
      <c r="N443" s="74" t="s">
        <v>813</v>
      </c>
      <c r="O443" s="77"/>
      <c r="P443" s="74" t="s">
        <v>812</v>
      </c>
      <c r="Q443" s="306"/>
      <c r="R443" s="306"/>
      <c r="S443" s="306"/>
      <c r="T443" s="306"/>
      <c r="U443" s="33" t="s">
        <v>633</v>
      </c>
      <c r="V443" s="33"/>
      <c r="W443" s="306"/>
      <c r="X443" s="306">
        <v>484</v>
      </c>
      <c r="Y443" s="306"/>
    </row>
    <row r="444" spans="1:25" ht="72.900000000000006" x14ac:dyDescent="0.4">
      <c r="A444" s="70" t="s">
        <v>810</v>
      </c>
      <c r="B444" s="70"/>
      <c r="C444" s="70"/>
      <c r="D444" s="70"/>
      <c r="E444" s="71"/>
      <c r="F444" s="72">
        <v>316</v>
      </c>
      <c r="G444" s="73" t="s">
        <v>1841</v>
      </c>
      <c r="H444" s="74" t="s">
        <v>1486</v>
      </c>
      <c r="I444" s="76" t="s">
        <v>1433</v>
      </c>
      <c r="J444" s="76"/>
      <c r="K444" s="74"/>
      <c r="L444" s="74"/>
      <c r="M444" s="74"/>
      <c r="N444" s="74"/>
      <c r="O444" s="77"/>
      <c r="P444" s="74" t="s">
        <v>812</v>
      </c>
      <c r="Q444" s="306"/>
      <c r="R444" s="306"/>
      <c r="S444" s="306"/>
      <c r="T444" s="306"/>
      <c r="U444" s="33" t="s">
        <v>633</v>
      </c>
      <c r="V444" s="33"/>
      <c r="W444" s="306"/>
      <c r="X444" s="306">
        <v>485</v>
      </c>
      <c r="Y444" s="306"/>
    </row>
    <row r="445" spans="1:25" ht="87.45" x14ac:dyDescent="0.4">
      <c r="A445" s="70" t="s">
        <v>810</v>
      </c>
      <c r="B445" s="70"/>
      <c r="C445" s="70"/>
      <c r="D445" s="70"/>
      <c r="E445" s="71"/>
      <c r="F445" s="72">
        <v>368</v>
      </c>
      <c r="G445" s="73" t="s">
        <v>1840</v>
      </c>
      <c r="H445" s="74" t="s">
        <v>1516</v>
      </c>
      <c r="I445" s="76" t="s">
        <v>2876</v>
      </c>
      <c r="J445" s="76"/>
      <c r="K445" s="74"/>
      <c r="L445" s="74"/>
      <c r="M445" s="74"/>
      <c r="N445" s="74"/>
      <c r="O445" s="77"/>
      <c r="P445" s="74" t="s">
        <v>812</v>
      </c>
      <c r="Q445" s="306"/>
      <c r="R445" s="306"/>
      <c r="S445" s="306"/>
      <c r="T445" s="306"/>
      <c r="U445" s="33" t="s">
        <v>633</v>
      </c>
      <c r="V445" s="33"/>
      <c r="W445" s="306"/>
      <c r="X445" s="306">
        <v>486</v>
      </c>
      <c r="Y445" s="306"/>
    </row>
    <row r="446" spans="1:25" ht="72.900000000000006" x14ac:dyDescent="0.4">
      <c r="A446" s="70" t="s">
        <v>810</v>
      </c>
      <c r="B446" s="70"/>
      <c r="C446" s="70"/>
      <c r="D446" s="70"/>
      <c r="E446" s="71"/>
      <c r="F446" s="72">
        <v>104</v>
      </c>
      <c r="G446" s="73" t="s">
        <v>1839</v>
      </c>
      <c r="H446" s="74" t="s">
        <v>1613</v>
      </c>
      <c r="I446" s="76" t="s">
        <v>1439</v>
      </c>
      <c r="J446" s="76"/>
      <c r="K446" s="74"/>
      <c r="L446" s="74" t="s">
        <v>637</v>
      </c>
      <c r="M446" s="74"/>
      <c r="N446" s="74"/>
      <c r="O446" s="77"/>
      <c r="P446" s="74" t="s">
        <v>812</v>
      </c>
      <c r="Q446" s="306"/>
      <c r="R446" s="306"/>
      <c r="S446" s="306"/>
      <c r="T446" s="306"/>
      <c r="U446" s="33" t="s">
        <v>633</v>
      </c>
      <c r="V446" s="33"/>
      <c r="W446" s="306"/>
      <c r="X446" s="306">
        <v>487</v>
      </c>
      <c r="Y446" s="306"/>
    </row>
    <row r="447" spans="1:25" ht="72.900000000000006" x14ac:dyDescent="0.4">
      <c r="A447" s="70" t="s">
        <v>810</v>
      </c>
      <c r="B447" s="70"/>
      <c r="C447" s="70"/>
      <c r="D447" s="70"/>
      <c r="E447" s="71"/>
      <c r="F447" s="72">
        <v>102</v>
      </c>
      <c r="G447" s="73" t="s">
        <v>1838</v>
      </c>
      <c r="H447" s="74" t="s">
        <v>1614</v>
      </c>
      <c r="I447" s="76" t="s">
        <v>1439</v>
      </c>
      <c r="J447" s="76"/>
      <c r="K447" s="74" t="s">
        <v>664</v>
      </c>
      <c r="L447" s="74"/>
      <c r="M447" s="74"/>
      <c r="N447" s="74" t="s">
        <v>814</v>
      </c>
      <c r="O447" s="77"/>
      <c r="P447" s="74" t="s">
        <v>812</v>
      </c>
      <c r="Q447" s="306"/>
      <c r="R447" s="306"/>
      <c r="S447" s="306"/>
      <c r="T447" s="306"/>
      <c r="U447" s="33" t="s">
        <v>633</v>
      </c>
      <c r="V447" s="33"/>
      <c r="W447" s="306"/>
      <c r="X447" s="306">
        <v>488</v>
      </c>
      <c r="Y447" s="306"/>
    </row>
    <row r="448" spans="1:25" ht="58.3" x14ac:dyDescent="0.4">
      <c r="A448" s="70" t="s">
        <v>810</v>
      </c>
      <c r="B448" s="70"/>
      <c r="C448" s="70"/>
      <c r="D448" s="70"/>
      <c r="E448" s="71"/>
      <c r="F448" s="100">
        <v>249</v>
      </c>
      <c r="G448" s="73" t="s">
        <v>1837</v>
      </c>
      <c r="H448" s="74" t="s">
        <v>1615</v>
      </c>
      <c r="I448" s="76" t="s">
        <v>1424</v>
      </c>
      <c r="J448" s="76"/>
      <c r="K448" s="107"/>
      <c r="L448" s="107"/>
      <c r="M448" s="107"/>
      <c r="N448" s="107"/>
      <c r="O448" s="77"/>
      <c r="P448" s="74" t="s">
        <v>812</v>
      </c>
      <c r="Q448" s="305"/>
      <c r="R448" s="306"/>
      <c r="S448" s="306"/>
      <c r="T448" s="305"/>
      <c r="U448" s="33" t="s">
        <v>633</v>
      </c>
      <c r="V448" s="33"/>
      <c r="W448" s="306"/>
      <c r="X448" s="306">
        <v>489</v>
      </c>
      <c r="Y448" s="306"/>
    </row>
    <row r="449" spans="1:25" ht="87.45" x14ac:dyDescent="0.4">
      <c r="A449" s="70" t="s">
        <v>810</v>
      </c>
      <c r="B449" s="70"/>
      <c r="C449" s="70"/>
      <c r="D449" s="70"/>
      <c r="E449" s="71"/>
      <c r="F449" s="100">
        <v>434</v>
      </c>
      <c r="G449" s="73" t="s">
        <v>1836</v>
      </c>
      <c r="H449" s="74" t="s">
        <v>2408</v>
      </c>
      <c r="I449" s="76" t="s">
        <v>2407</v>
      </c>
      <c r="J449" s="107" t="s">
        <v>2409</v>
      </c>
      <c r="K449" s="107"/>
      <c r="L449" s="107"/>
      <c r="M449" s="107"/>
      <c r="N449" s="107"/>
      <c r="O449" s="77"/>
      <c r="P449" s="74" t="s">
        <v>812</v>
      </c>
      <c r="Q449" s="305"/>
      <c r="R449" s="306"/>
      <c r="S449" s="306"/>
      <c r="T449" s="305"/>
      <c r="U449" s="33" t="s">
        <v>633</v>
      </c>
      <c r="V449" s="33"/>
      <c r="W449" s="306"/>
      <c r="X449" s="306">
        <v>490</v>
      </c>
      <c r="Y449" s="306"/>
    </row>
    <row r="450" spans="1:25" ht="43.75" x14ac:dyDescent="0.4">
      <c r="A450" s="70" t="s">
        <v>810</v>
      </c>
      <c r="B450" s="70"/>
      <c r="C450" s="70"/>
      <c r="D450" s="70"/>
      <c r="E450" s="71"/>
      <c r="F450" s="100">
        <v>435</v>
      </c>
      <c r="G450" s="73" t="s">
        <v>1835</v>
      </c>
      <c r="H450" s="74" t="s">
        <v>2408</v>
      </c>
      <c r="I450" s="76" t="s">
        <v>2407</v>
      </c>
      <c r="J450" s="107" t="s">
        <v>815</v>
      </c>
      <c r="K450" s="107"/>
      <c r="L450" s="107"/>
      <c r="M450" s="107"/>
      <c r="N450" s="107"/>
      <c r="O450" s="77"/>
      <c r="P450" s="74" t="s">
        <v>812</v>
      </c>
      <c r="Q450" s="305"/>
      <c r="R450" s="306" t="s">
        <v>383</v>
      </c>
      <c r="S450" s="306"/>
      <c r="T450" s="305"/>
      <c r="U450" s="33" t="s">
        <v>633</v>
      </c>
      <c r="V450" s="33"/>
      <c r="W450" s="306"/>
      <c r="X450" s="306">
        <v>491</v>
      </c>
      <c r="Y450" s="306"/>
    </row>
    <row r="451" spans="1:25" ht="43.75" x14ac:dyDescent="0.4">
      <c r="A451" s="70" t="s">
        <v>810</v>
      </c>
      <c r="B451" s="70"/>
      <c r="C451" s="70"/>
      <c r="D451" s="70"/>
      <c r="E451" s="71"/>
      <c r="F451" s="100">
        <v>436</v>
      </c>
      <c r="G451" s="73" t="s">
        <v>1834</v>
      </c>
      <c r="H451" s="74" t="s">
        <v>2408</v>
      </c>
      <c r="I451" s="76" t="s">
        <v>2407</v>
      </c>
      <c r="J451" s="107" t="s">
        <v>815</v>
      </c>
      <c r="K451" s="107"/>
      <c r="L451" s="107"/>
      <c r="M451" s="107"/>
      <c r="N451" s="107"/>
      <c r="O451" s="77"/>
      <c r="P451" s="74" t="s">
        <v>812</v>
      </c>
      <c r="Q451" s="305"/>
      <c r="R451" s="306"/>
      <c r="S451" s="306"/>
      <c r="T451" s="305"/>
      <c r="U451" s="33" t="s">
        <v>633</v>
      </c>
      <c r="V451" s="33"/>
      <c r="W451" s="306"/>
      <c r="X451" s="306">
        <v>492</v>
      </c>
      <c r="Y451" s="306"/>
    </row>
    <row r="452" spans="1:25" ht="116.6" x14ac:dyDescent="0.4">
      <c r="A452" s="70" t="s">
        <v>810</v>
      </c>
      <c r="B452" s="70"/>
      <c r="C452" s="70"/>
      <c r="D452" s="70"/>
      <c r="E452" s="71"/>
      <c r="F452" s="100">
        <v>291</v>
      </c>
      <c r="G452" s="73" t="s">
        <v>1833</v>
      </c>
      <c r="H452" s="74" t="s">
        <v>1616</v>
      </c>
      <c r="I452" s="76" t="s">
        <v>1435</v>
      </c>
      <c r="J452" s="107" t="s">
        <v>2410</v>
      </c>
      <c r="K452" s="107"/>
      <c r="L452" s="107"/>
      <c r="M452" s="107"/>
      <c r="N452" s="107"/>
      <c r="O452" s="77"/>
      <c r="P452" s="74" t="s">
        <v>812</v>
      </c>
      <c r="Q452" s="305"/>
      <c r="R452" s="306"/>
      <c r="S452" s="306"/>
      <c r="T452" s="305"/>
      <c r="U452" s="33" t="s">
        <v>633</v>
      </c>
      <c r="V452" s="33"/>
      <c r="W452" s="306"/>
      <c r="X452" s="306">
        <v>493</v>
      </c>
      <c r="Y452" s="306"/>
    </row>
    <row r="453" spans="1:25" ht="87.45" x14ac:dyDescent="0.4">
      <c r="A453" s="312" t="s">
        <v>810</v>
      </c>
      <c r="B453" s="312"/>
      <c r="C453" s="312"/>
      <c r="D453" s="312"/>
      <c r="E453" s="323"/>
      <c r="F453" s="314">
        <v>396</v>
      </c>
      <c r="G453" s="315" t="s">
        <v>1832</v>
      </c>
      <c r="H453" s="316" t="s">
        <v>1617</v>
      </c>
      <c r="I453" s="317" t="s">
        <v>2876</v>
      </c>
      <c r="J453" s="322"/>
      <c r="K453" s="316"/>
      <c r="L453" s="316"/>
      <c r="M453" s="316"/>
      <c r="N453" s="316"/>
      <c r="O453" s="316"/>
      <c r="P453" s="316" t="s">
        <v>816</v>
      </c>
      <c r="Q453" s="319"/>
      <c r="R453" s="320"/>
      <c r="S453" s="320"/>
      <c r="T453" s="320"/>
      <c r="U453" s="320" t="s">
        <v>633</v>
      </c>
      <c r="V453" s="320"/>
      <c r="W453" s="320"/>
      <c r="X453" s="320">
        <v>494</v>
      </c>
      <c r="Y453" s="320"/>
    </row>
    <row r="454" spans="1:25" ht="87.45" x14ac:dyDescent="0.4">
      <c r="A454" s="312" t="s">
        <v>810</v>
      </c>
      <c r="B454" s="312"/>
      <c r="C454" s="312"/>
      <c r="D454" s="312"/>
      <c r="E454" s="323"/>
      <c r="F454" s="314">
        <v>398</v>
      </c>
      <c r="G454" s="315" t="s">
        <v>1831</v>
      </c>
      <c r="H454" s="316" t="s">
        <v>1618</v>
      </c>
      <c r="I454" s="317" t="s">
        <v>2876</v>
      </c>
      <c r="J454" s="322"/>
      <c r="K454" s="316"/>
      <c r="L454" s="316"/>
      <c r="M454" s="316"/>
      <c r="N454" s="316"/>
      <c r="O454" s="316"/>
      <c r="P454" s="316" t="s">
        <v>816</v>
      </c>
      <c r="Q454" s="319"/>
      <c r="R454" s="320" t="s">
        <v>383</v>
      </c>
      <c r="S454" s="320"/>
      <c r="T454" s="320"/>
      <c r="U454" s="320" t="s">
        <v>633</v>
      </c>
      <c r="V454" s="320"/>
      <c r="W454" s="320"/>
      <c r="X454" s="320">
        <v>495</v>
      </c>
      <c r="Y454" s="320"/>
    </row>
    <row r="455" spans="1:25" ht="43.75" x14ac:dyDescent="0.4">
      <c r="A455" s="312" t="s">
        <v>810</v>
      </c>
      <c r="B455" s="312"/>
      <c r="C455" s="312"/>
      <c r="D455" s="312"/>
      <c r="E455" s="323"/>
      <c r="F455" s="314">
        <v>496</v>
      </c>
      <c r="G455" s="315" t="s">
        <v>1829</v>
      </c>
      <c r="H455" s="316" t="s">
        <v>1619</v>
      </c>
      <c r="I455" s="317" t="s">
        <v>1449</v>
      </c>
      <c r="J455" s="317"/>
      <c r="K455" s="316"/>
      <c r="L455" s="316"/>
      <c r="M455" s="316"/>
      <c r="N455" s="316"/>
      <c r="O455" s="318"/>
      <c r="P455" s="316" t="s">
        <v>816</v>
      </c>
      <c r="Q455" s="320"/>
      <c r="R455" s="320"/>
      <c r="S455" s="320"/>
      <c r="T455" s="320"/>
      <c r="U455" s="320" t="s">
        <v>633</v>
      </c>
      <c r="V455" s="320"/>
      <c r="W455" s="320"/>
      <c r="X455" s="320">
        <v>496</v>
      </c>
      <c r="Y455" s="320"/>
    </row>
    <row r="456" spans="1:25" ht="87.45" x14ac:dyDescent="0.4">
      <c r="A456" s="32" t="s">
        <v>810</v>
      </c>
      <c r="B456" s="32"/>
      <c r="C456" s="32"/>
      <c r="D456" s="32"/>
      <c r="E456" s="54"/>
      <c r="F456" s="80">
        <v>377</v>
      </c>
      <c r="G456" s="56" t="s">
        <v>1830</v>
      </c>
      <c r="H456" s="21" t="s">
        <v>1516</v>
      </c>
      <c r="I456" s="82" t="s">
        <v>2876</v>
      </c>
      <c r="J456" s="82"/>
      <c r="K456" s="104"/>
      <c r="L456" s="104"/>
      <c r="M456" s="104"/>
      <c r="N456" s="104"/>
      <c r="O456" s="22"/>
      <c r="P456" s="22"/>
      <c r="Q456" s="34"/>
      <c r="R456" s="33"/>
      <c r="S456" s="33"/>
      <c r="T456" s="34"/>
      <c r="U456" s="33" t="s">
        <v>633</v>
      </c>
      <c r="V456" s="33"/>
      <c r="W456" s="33"/>
      <c r="X456" s="33">
        <v>497</v>
      </c>
      <c r="Y456" s="33"/>
    </row>
    <row r="457" spans="1:25" ht="72.900000000000006" x14ac:dyDescent="0.4">
      <c r="A457" s="32" t="s">
        <v>810</v>
      </c>
      <c r="B457" s="32"/>
      <c r="C457" s="32"/>
      <c r="D457" s="32"/>
      <c r="E457" s="54"/>
      <c r="F457" s="31">
        <v>317</v>
      </c>
      <c r="G457" s="56" t="s">
        <v>1828</v>
      </c>
      <c r="H457" s="21" t="s">
        <v>1486</v>
      </c>
      <c r="I457" s="82" t="s">
        <v>1433</v>
      </c>
      <c r="J457" s="82"/>
      <c r="K457" s="21"/>
      <c r="L457" s="21"/>
      <c r="M457" s="21"/>
      <c r="N457" s="21"/>
      <c r="O457" s="22"/>
      <c r="P457" s="22"/>
      <c r="Q457" s="33"/>
      <c r="R457" s="33"/>
      <c r="S457" s="33"/>
      <c r="T457" s="33"/>
      <c r="U457" s="33" t="s">
        <v>633</v>
      </c>
      <c r="V457" s="33"/>
      <c r="W457" s="33"/>
      <c r="X457" s="33">
        <v>498</v>
      </c>
      <c r="Y457" s="33"/>
    </row>
    <row r="458" spans="1:25" ht="72.900000000000006" x14ac:dyDescent="0.4">
      <c r="A458" s="32" t="s">
        <v>810</v>
      </c>
      <c r="B458" s="32"/>
      <c r="C458" s="32"/>
      <c r="D458" s="32"/>
      <c r="E458" s="30"/>
      <c r="F458" s="31">
        <v>94</v>
      </c>
      <c r="G458" s="56" t="s">
        <v>1827</v>
      </c>
      <c r="H458" s="21" t="s">
        <v>1620</v>
      </c>
      <c r="I458" s="82" t="s">
        <v>1439</v>
      </c>
      <c r="J458" s="82"/>
      <c r="K458" s="21"/>
      <c r="L458" s="21" t="s">
        <v>664</v>
      </c>
      <c r="M458" s="21"/>
      <c r="N458" s="21"/>
      <c r="O458" s="22"/>
      <c r="P458" s="22"/>
      <c r="Q458" s="33"/>
      <c r="R458" s="33"/>
      <c r="S458" s="33"/>
      <c r="T458" s="33"/>
      <c r="U458" s="33" t="s">
        <v>633</v>
      </c>
      <c r="V458" s="33"/>
      <c r="W458" s="33"/>
      <c r="X458" s="33">
        <v>499</v>
      </c>
      <c r="Y458" s="33"/>
    </row>
    <row r="459" spans="1:25" ht="72.900000000000006" x14ac:dyDescent="0.4">
      <c r="A459" s="32" t="s">
        <v>810</v>
      </c>
      <c r="B459" s="32"/>
      <c r="C459" s="32"/>
      <c r="D459" s="32"/>
      <c r="E459" s="30"/>
      <c r="F459" s="31">
        <v>96</v>
      </c>
      <c r="G459" s="56" t="s">
        <v>1826</v>
      </c>
      <c r="H459" s="21" t="s">
        <v>1621</v>
      </c>
      <c r="I459" s="82" t="s">
        <v>1439</v>
      </c>
      <c r="J459" s="82"/>
      <c r="K459" s="21"/>
      <c r="L459" s="21" t="s">
        <v>637</v>
      </c>
      <c r="M459" s="21"/>
      <c r="N459" s="21"/>
      <c r="O459" s="22"/>
      <c r="P459" s="22"/>
      <c r="Q459" s="33"/>
      <c r="R459" s="33"/>
      <c r="S459" s="33"/>
      <c r="T459" s="33"/>
      <c r="U459" s="33" t="s">
        <v>633</v>
      </c>
      <c r="V459" s="33"/>
      <c r="W459" s="33"/>
      <c r="X459" s="33">
        <v>500</v>
      </c>
      <c r="Y459" s="33"/>
    </row>
    <row r="460" spans="1:25" ht="72.900000000000006" x14ac:dyDescent="0.4">
      <c r="A460" s="70" t="s">
        <v>810</v>
      </c>
      <c r="B460" s="70"/>
      <c r="C460" s="70"/>
      <c r="D460" s="70"/>
      <c r="E460" s="99"/>
      <c r="F460" s="72">
        <v>100</v>
      </c>
      <c r="G460" s="73" t="s">
        <v>1825</v>
      </c>
      <c r="H460" s="76" t="s">
        <v>1623</v>
      </c>
      <c r="I460" s="76" t="s">
        <v>1439</v>
      </c>
      <c r="J460" s="76"/>
      <c r="K460" s="74"/>
      <c r="L460" s="74" t="s">
        <v>664</v>
      </c>
      <c r="M460" s="74"/>
      <c r="N460" s="74"/>
      <c r="O460" s="77"/>
      <c r="P460" s="77" t="s">
        <v>817</v>
      </c>
      <c r="Q460" s="306"/>
      <c r="R460" s="306"/>
      <c r="S460" s="306"/>
      <c r="T460" s="306"/>
      <c r="U460" s="306" t="s">
        <v>633</v>
      </c>
      <c r="V460" s="306"/>
      <c r="W460" s="306"/>
      <c r="X460" s="306">
        <v>501</v>
      </c>
      <c r="Y460" s="306"/>
    </row>
    <row r="461" spans="1:25" ht="43.75" x14ac:dyDescent="0.4">
      <c r="A461" s="70" t="s">
        <v>810</v>
      </c>
      <c r="B461" s="70"/>
      <c r="C461" s="70"/>
      <c r="D461" s="70"/>
      <c r="E461" s="99"/>
      <c r="F461" s="72">
        <v>57</v>
      </c>
      <c r="G461" s="73" t="s">
        <v>1824</v>
      </c>
      <c r="H461" s="74" t="s">
        <v>2617</v>
      </c>
      <c r="I461" s="76" t="s">
        <v>2682</v>
      </c>
      <c r="J461" s="76"/>
      <c r="K461" s="74"/>
      <c r="L461" s="74" t="s">
        <v>637</v>
      </c>
      <c r="M461" s="74"/>
      <c r="N461" s="74"/>
      <c r="O461" s="77"/>
      <c r="P461" s="77" t="s">
        <v>817</v>
      </c>
      <c r="Q461" s="306"/>
      <c r="R461" s="306"/>
      <c r="S461" s="306"/>
      <c r="T461" s="306"/>
      <c r="U461" s="306" t="s">
        <v>633</v>
      </c>
      <c r="V461" s="306"/>
      <c r="W461" s="306"/>
      <c r="X461" s="306">
        <v>502</v>
      </c>
      <c r="Y461" s="306"/>
    </row>
    <row r="462" spans="1:25" ht="43.75" x14ac:dyDescent="0.4">
      <c r="A462" s="32" t="s">
        <v>810</v>
      </c>
      <c r="B462" s="32"/>
      <c r="C462" s="32"/>
      <c r="D462" s="32"/>
      <c r="E462" s="30"/>
      <c r="F462" s="31">
        <v>437</v>
      </c>
      <c r="G462" s="56" t="s">
        <v>1823</v>
      </c>
      <c r="H462" s="21" t="s">
        <v>2408</v>
      </c>
      <c r="I462" s="76" t="s">
        <v>2407</v>
      </c>
      <c r="J462" s="82"/>
      <c r="K462" s="21"/>
      <c r="L462" s="21"/>
      <c r="M462" s="21"/>
      <c r="N462" s="21"/>
      <c r="O462" s="22"/>
      <c r="P462" s="22"/>
      <c r="Q462" s="33"/>
      <c r="R462" s="33"/>
      <c r="S462" s="33"/>
      <c r="T462" s="33"/>
      <c r="U462" s="33" t="s">
        <v>633</v>
      </c>
      <c r="V462" s="33"/>
      <c r="W462" s="33"/>
      <c r="X462" s="33">
        <v>503</v>
      </c>
      <c r="Y462" s="33"/>
    </row>
    <row r="463" spans="1:25" ht="43.75" x14ac:dyDescent="0.4">
      <c r="A463" s="32" t="s">
        <v>810</v>
      </c>
      <c r="B463" s="32"/>
      <c r="C463" s="32"/>
      <c r="D463" s="32"/>
      <c r="E463" s="30"/>
      <c r="F463" s="31">
        <v>460</v>
      </c>
      <c r="G463" s="56" t="s">
        <v>1822</v>
      </c>
      <c r="H463" s="21" t="s">
        <v>1624</v>
      </c>
      <c r="I463" s="82" t="s">
        <v>1446</v>
      </c>
      <c r="J463" s="82"/>
      <c r="K463" s="21"/>
      <c r="L463" s="21"/>
      <c r="M463" s="21"/>
      <c r="N463" s="21"/>
      <c r="O463" s="22"/>
      <c r="P463" s="22"/>
      <c r="Q463" s="33"/>
      <c r="R463" s="33" t="s">
        <v>383</v>
      </c>
      <c r="S463" s="33"/>
      <c r="T463" s="33"/>
      <c r="U463" s="33" t="s">
        <v>633</v>
      </c>
      <c r="V463" s="33"/>
      <c r="W463" s="33"/>
      <c r="X463" s="33">
        <v>504</v>
      </c>
      <c r="Y463" s="33"/>
    </row>
    <row r="464" spans="1:25" ht="58.3" x14ac:dyDescent="0.4">
      <c r="A464" s="32" t="s">
        <v>810</v>
      </c>
      <c r="B464" s="32"/>
      <c r="C464" s="32"/>
      <c r="D464" s="32"/>
      <c r="E464" s="30"/>
      <c r="F464" s="31">
        <v>462</v>
      </c>
      <c r="G464" s="56" t="s">
        <v>1821</v>
      </c>
      <c r="H464" s="21" t="s">
        <v>1625</v>
      </c>
      <c r="I464" s="82" t="s">
        <v>1446</v>
      </c>
      <c r="J464" s="82"/>
      <c r="K464" s="21"/>
      <c r="L464" s="21"/>
      <c r="M464" s="21"/>
      <c r="N464" s="21"/>
      <c r="O464" s="22"/>
      <c r="P464" s="22"/>
      <c r="Q464" s="33"/>
      <c r="R464" s="33"/>
      <c r="S464" s="33"/>
      <c r="T464" s="33"/>
      <c r="U464" s="33" t="s">
        <v>633</v>
      </c>
      <c r="V464" s="33"/>
      <c r="W464" s="33"/>
      <c r="X464" s="33">
        <v>505</v>
      </c>
      <c r="Y464" s="33"/>
    </row>
    <row r="465" spans="1:25" ht="43.75" x14ac:dyDescent="0.4">
      <c r="A465" s="32" t="s">
        <v>810</v>
      </c>
      <c r="B465" s="32"/>
      <c r="C465" s="32"/>
      <c r="D465" s="32"/>
      <c r="E465" s="30"/>
      <c r="F465" s="31">
        <v>461</v>
      </c>
      <c r="G465" s="56" t="s">
        <v>1820</v>
      </c>
      <c r="H465" s="21" t="s">
        <v>1626</v>
      </c>
      <c r="I465" s="82" t="s">
        <v>1446</v>
      </c>
      <c r="J465" s="82"/>
      <c r="K465" s="21"/>
      <c r="L465" s="21"/>
      <c r="M465" s="21"/>
      <c r="N465" s="21"/>
      <c r="O465" s="22"/>
      <c r="P465" s="22"/>
      <c r="Q465" s="33"/>
      <c r="R465" s="33" t="s">
        <v>383</v>
      </c>
      <c r="S465" s="33"/>
      <c r="T465" s="33"/>
      <c r="U465" s="33" t="s">
        <v>633</v>
      </c>
      <c r="V465" s="33"/>
      <c r="W465" s="33"/>
      <c r="X465" s="33">
        <v>506</v>
      </c>
      <c r="Y465" s="33"/>
    </row>
    <row r="466" spans="1:25" ht="43.75" x14ac:dyDescent="0.4">
      <c r="A466" s="32" t="s">
        <v>810</v>
      </c>
      <c r="B466" s="32"/>
      <c r="C466" s="32"/>
      <c r="D466" s="32"/>
      <c r="E466" s="30"/>
      <c r="F466" s="31">
        <v>463</v>
      </c>
      <c r="G466" s="56" t="s">
        <v>1819</v>
      </c>
      <c r="H466" s="21" t="s">
        <v>1626</v>
      </c>
      <c r="I466" s="82" t="s">
        <v>1446</v>
      </c>
      <c r="J466" s="82"/>
      <c r="K466" s="21"/>
      <c r="L466" s="21"/>
      <c r="M466" s="21"/>
      <c r="N466" s="21"/>
      <c r="O466" s="22"/>
      <c r="P466" s="22"/>
      <c r="Q466" s="33"/>
      <c r="R466" s="33"/>
      <c r="S466" s="33"/>
      <c r="T466" s="33"/>
      <c r="U466" s="33" t="s">
        <v>633</v>
      </c>
      <c r="V466" s="33"/>
      <c r="W466" s="33"/>
      <c r="X466" s="33">
        <v>507</v>
      </c>
      <c r="Y466" s="33"/>
    </row>
    <row r="467" spans="1:25" ht="43.75" x14ac:dyDescent="0.4">
      <c r="A467" s="32" t="s">
        <v>810</v>
      </c>
      <c r="B467" s="32"/>
      <c r="C467" s="32"/>
      <c r="D467" s="32"/>
      <c r="E467" s="30"/>
      <c r="F467" s="31">
        <v>464</v>
      </c>
      <c r="G467" s="56" t="s">
        <v>1818</v>
      </c>
      <c r="H467" s="21" t="s">
        <v>1627</v>
      </c>
      <c r="I467" s="82" t="s">
        <v>1446</v>
      </c>
      <c r="J467" s="82"/>
      <c r="K467" s="21"/>
      <c r="L467" s="21"/>
      <c r="M467" s="21"/>
      <c r="N467" s="21"/>
      <c r="O467" s="22"/>
      <c r="P467" s="22"/>
      <c r="Q467" s="33"/>
      <c r="R467" s="33" t="s">
        <v>383</v>
      </c>
      <c r="S467" s="33"/>
      <c r="T467" s="33"/>
      <c r="U467" s="33" t="s">
        <v>633</v>
      </c>
      <c r="V467" s="33"/>
      <c r="W467" s="33"/>
      <c r="X467" s="33">
        <v>508</v>
      </c>
      <c r="Y467" s="33"/>
    </row>
    <row r="468" spans="1:25" ht="43.75" x14ac:dyDescent="0.4">
      <c r="A468" s="32" t="s">
        <v>810</v>
      </c>
      <c r="B468" s="32"/>
      <c r="C468" s="32"/>
      <c r="D468" s="32"/>
      <c r="E468" s="30"/>
      <c r="F468" s="31">
        <v>465</v>
      </c>
      <c r="G468" s="56" t="s">
        <v>1817</v>
      </c>
      <c r="H468" s="21" t="s">
        <v>1627</v>
      </c>
      <c r="I468" s="82" t="s">
        <v>1446</v>
      </c>
      <c r="J468" s="82"/>
      <c r="K468" s="21"/>
      <c r="L468" s="21"/>
      <c r="M468" s="21"/>
      <c r="N468" s="21"/>
      <c r="O468" s="22"/>
      <c r="P468" s="22"/>
      <c r="Q468" s="33"/>
      <c r="R468" s="33"/>
      <c r="S468" s="33"/>
      <c r="T468" s="33"/>
      <c r="U468" s="33" t="s">
        <v>633</v>
      </c>
      <c r="V468" s="33"/>
      <c r="W468" s="33"/>
      <c r="X468" s="33">
        <v>509</v>
      </c>
      <c r="Y468" s="33"/>
    </row>
    <row r="469" spans="1:25" ht="43.75" x14ac:dyDescent="0.4">
      <c r="A469" s="32" t="s">
        <v>810</v>
      </c>
      <c r="B469" s="32"/>
      <c r="C469" s="32"/>
      <c r="D469" s="32"/>
      <c r="E469" s="30"/>
      <c r="F469" s="31">
        <v>466</v>
      </c>
      <c r="G469" s="56" t="s">
        <v>1816</v>
      </c>
      <c r="H469" s="21" t="s">
        <v>1627</v>
      </c>
      <c r="I469" s="82" t="s">
        <v>1446</v>
      </c>
      <c r="J469" s="82"/>
      <c r="K469" s="21"/>
      <c r="L469" s="21"/>
      <c r="M469" s="21"/>
      <c r="N469" s="21"/>
      <c r="O469" s="22"/>
      <c r="P469" s="22"/>
      <c r="Q469" s="33"/>
      <c r="R469" s="33"/>
      <c r="S469" s="33"/>
      <c r="T469" s="33"/>
      <c r="U469" s="33" t="s">
        <v>633</v>
      </c>
      <c r="V469" s="33"/>
      <c r="W469" s="33"/>
      <c r="X469" s="33">
        <v>510</v>
      </c>
      <c r="Y469" s="33"/>
    </row>
    <row r="470" spans="1:25" ht="58.3" x14ac:dyDescent="0.4">
      <c r="A470" s="32" t="s">
        <v>810</v>
      </c>
      <c r="B470" s="32"/>
      <c r="C470" s="32"/>
      <c r="D470" s="32"/>
      <c r="E470" s="30"/>
      <c r="F470" s="31">
        <v>467</v>
      </c>
      <c r="G470" s="56" t="s">
        <v>1815</v>
      </c>
      <c r="H470" s="21" t="s">
        <v>1628</v>
      </c>
      <c r="I470" s="82" t="s">
        <v>1446</v>
      </c>
      <c r="J470" s="82"/>
      <c r="K470" s="21"/>
      <c r="L470" s="21"/>
      <c r="M470" s="21"/>
      <c r="N470" s="21"/>
      <c r="O470" s="22"/>
      <c r="P470" s="22"/>
      <c r="Q470" s="33"/>
      <c r="R470" s="33" t="s">
        <v>383</v>
      </c>
      <c r="S470" s="33"/>
      <c r="T470" s="33"/>
      <c r="U470" s="33" t="s">
        <v>633</v>
      </c>
      <c r="V470" s="33"/>
      <c r="W470" s="33"/>
      <c r="X470" s="33">
        <v>511</v>
      </c>
      <c r="Y470" s="33"/>
    </row>
    <row r="471" spans="1:25" ht="43.75" x14ac:dyDescent="0.4">
      <c r="A471" s="32" t="s">
        <v>810</v>
      </c>
      <c r="B471" s="32"/>
      <c r="C471" s="32"/>
      <c r="D471" s="32"/>
      <c r="E471" s="30"/>
      <c r="F471" s="31" t="s">
        <v>818</v>
      </c>
      <c r="G471" s="56" t="s">
        <v>1814</v>
      </c>
      <c r="H471" s="21" t="s">
        <v>1628</v>
      </c>
      <c r="I471" s="82" t="s">
        <v>1446</v>
      </c>
      <c r="J471" s="82"/>
      <c r="K471" s="21"/>
      <c r="L471" s="21"/>
      <c r="M471" s="21"/>
      <c r="N471" s="21"/>
      <c r="O471" s="22"/>
      <c r="P471" s="22"/>
      <c r="Q471" s="33"/>
      <c r="R471" s="33"/>
      <c r="S471" s="33"/>
      <c r="T471" s="33"/>
      <c r="U471" s="33" t="s">
        <v>633</v>
      </c>
      <c r="V471" s="33"/>
      <c r="W471" s="33"/>
      <c r="X471" s="33">
        <v>512</v>
      </c>
      <c r="Y471" s="33"/>
    </row>
    <row r="472" spans="1:25" ht="43.75" x14ac:dyDescent="0.4">
      <c r="A472" s="32" t="s">
        <v>810</v>
      </c>
      <c r="B472" s="32"/>
      <c r="C472" s="32"/>
      <c r="D472" s="32"/>
      <c r="E472" s="30"/>
      <c r="F472" s="31">
        <v>469</v>
      </c>
      <c r="G472" s="56" t="s">
        <v>1813</v>
      </c>
      <c r="H472" s="21" t="s">
        <v>1628</v>
      </c>
      <c r="I472" s="82" t="s">
        <v>1446</v>
      </c>
      <c r="J472" s="82"/>
      <c r="K472" s="21"/>
      <c r="L472" s="21"/>
      <c r="M472" s="21"/>
      <c r="N472" s="21"/>
      <c r="O472" s="22"/>
      <c r="P472" s="22"/>
      <c r="Q472" s="33"/>
      <c r="R472" s="33"/>
      <c r="S472" s="33"/>
      <c r="T472" s="33"/>
      <c r="U472" s="33" t="s">
        <v>633</v>
      </c>
      <c r="V472" s="33"/>
      <c r="W472" s="33"/>
      <c r="X472" s="33">
        <v>513</v>
      </c>
      <c r="Y472" s="33"/>
    </row>
    <row r="473" spans="1:25" ht="43.75" x14ac:dyDescent="0.4">
      <c r="A473" s="32" t="s">
        <v>810</v>
      </c>
      <c r="B473" s="32"/>
      <c r="C473" s="32"/>
      <c r="D473" s="32"/>
      <c r="E473" s="30"/>
      <c r="F473" s="31">
        <v>470</v>
      </c>
      <c r="G473" s="56" t="s">
        <v>1812</v>
      </c>
      <c r="H473" s="21" t="s">
        <v>1629</v>
      </c>
      <c r="I473" s="82" t="s">
        <v>1446</v>
      </c>
      <c r="J473" s="82"/>
      <c r="K473" s="21"/>
      <c r="L473" s="21"/>
      <c r="M473" s="21"/>
      <c r="N473" s="21"/>
      <c r="O473" s="22"/>
      <c r="P473" s="22"/>
      <c r="Q473" s="33"/>
      <c r="R473" s="33" t="s">
        <v>383</v>
      </c>
      <c r="S473" s="33"/>
      <c r="T473" s="33"/>
      <c r="U473" s="33" t="s">
        <v>633</v>
      </c>
      <c r="V473" s="33"/>
      <c r="W473" s="33"/>
      <c r="X473" s="33">
        <v>514</v>
      </c>
      <c r="Y473" s="33"/>
    </row>
    <row r="474" spans="1:25" ht="43.75" x14ac:dyDescent="0.4">
      <c r="A474" s="32" t="s">
        <v>810</v>
      </c>
      <c r="B474" s="32"/>
      <c r="C474" s="32"/>
      <c r="D474" s="32"/>
      <c r="E474" s="30"/>
      <c r="F474" s="31">
        <v>471</v>
      </c>
      <c r="G474" s="56" t="s">
        <v>1811</v>
      </c>
      <c r="H474" s="21" t="s">
        <v>1629</v>
      </c>
      <c r="I474" s="82" t="s">
        <v>1446</v>
      </c>
      <c r="J474" s="82"/>
      <c r="K474" s="21"/>
      <c r="L474" s="21"/>
      <c r="M474" s="21"/>
      <c r="N474" s="21"/>
      <c r="O474" s="22"/>
      <c r="P474" s="22"/>
      <c r="Q474" s="33"/>
      <c r="R474" s="33"/>
      <c r="S474" s="33"/>
      <c r="T474" s="33"/>
      <c r="U474" s="33" t="s">
        <v>633</v>
      </c>
      <c r="V474" s="33"/>
      <c r="W474" s="33"/>
      <c r="X474" s="33">
        <v>515</v>
      </c>
      <c r="Y474" s="33"/>
    </row>
    <row r="475" spans="1:25" ht="43.75" x14ac:dyDescent="0.4">
      <c r="A475" s="32" t="s">
        <v>810</v>
      </c>
      <c r="B475" s="32"/>
      <c r="C475" s="32"/>
      <c r="D475" s="32"/>
      <c r="E475" s="30"/>
      <c r="F475" s="31">
        <v>472</v>
      </c>
      <c r="G475" s="56" t="s">
        <v>1810</v>
      </c>
      <c r="H475" s="21" t="s">
        <v>1629</v>
      </c>
      <c r="I475" s="82" t="s">
        <v>1446</v>
      </c>
      <c r="J475" s="82"/>
      <c r="K475" s="21"/>
      <c r="L475" s="21"/>
      <c r="M475" s="21"/>
      <c r="N475" s="21"/>
      <c r="O475" s="22"/>
      <c r="P475" s="22"/>
      <c r="Q475" s="33"/>
      <c r="R475" s="33"/>
      <c r="S475" s="33"/>
      <c r="T475" s="33"/>
      <c r="U475" s="33" t="s">
        <v>633</v>
      </c>
      <c r="V475" s="33"/>
      <c r="W475" s="33"/>
      <c r="X475" s="33">
        <v>516</v>
      </c>
      <c r="Y475" s="33"/>
    </row>
    <row r="476" spans="1:25" ht="43.75" x14ac:dyDescent="0.4">
      <c r="A476" s="32" t="s">
        <v>810</v>
      </c>
      <c r="B476" s="32"/>
      <c r="C476" s="32"/>
      <c r="D476" s="32"/>
      <c r="E476" s="30"/>
      <c r="F476" s="31">
        <v>473</v>
      </c>
      <c r="G476" s="56" t="s">
        <v>1809</v>
      </c>
      <c r="H476" s="21" t="s">
        <v>1630</v>
      </c>
      <c r="I476" s="82" t="s">
        <v>1446</v>
      </c>
      <c r="J476" s="82"/>
      <c r="K476" s="21"/>
      <c r="L476" s="21"/>
      <c r="M476" s="21"/>
      <c r="N476" s="21"/>
      <c r="O476" s="22"/>
      <c r="P476" s="22"/>
      <c r="Q476" s="33"/>
      <c r="R476" s="33" t="s">
        <v>383</v>
      </c>
      <c r="S476" s="33"/>
      <c r="T476" s="33"/>
      <c r="U476" s="33" t="s">
        <v>633</v>
      </c>
      <c r="V476" s="33"/>
      <c r="W476" s="33"/>
      <c r="X476" s="33">
        <v>517</v>
      </c>
      <c r="Y476" s="33"/>
    </row>
    <row r="477" spans="1:25" ht="43.75" x14ac:dyDescent="0.4">
      <c r="A477" s="32" t="s">
        <v>810</v>
      </c>
      <c r="B477" s="32"/>
      <c r="C477" s="32"/>
      <c r="D477" s="32"/>
      <c r="E477" s="30"/>
      <c r="F477" s="31">
        <v>474</v>
      </c>
      <c r="G477" s="56" t="s">
        <v>1808</v>
      </c>
      <c r="H477" s="21" t="s">
        <v>1630</v>
      </c>
      <c r="I477" s="82" t="s">
        <v>1446</v>
      </c>
      <c r="J477" s="82"/>
      <c r="K477" s="21"/>
      <c r="L477" s="21"/>
      <c r="M477" s="21"/>
      <c r="N477" s="21"/>
      <c r="O477" s="22"/>
      <c r="P477" s="22"/>
      <c r="Q477" s="33"/>
      <c r="R477" s="33"/>
      <c r="S477" s="33"/>
      <c r="T477" s="33"/>
      <c r="U477" s="33" t="s">
        <v>633</v>
      </c>
      <c r="V477" s="33"/>
      <c r="W477" s="33"/>
      <c r="X477" s="33">
        <v>518</v>
      </c>
      <c r="Y477" s="33"/>
    </row>
    <row r="478" spans="1:25" ht="43.75" x14ac:dyDescent="0.4">
      <c r="A478" s="32" t="s">
        <v>810</v>
      </c>
      <c r="B478" s="32"/>
      <c r="C478" s="32"/>
      <c r="D478" s="32"/>
      <c r="E478" s="30"/>
      <c r="F478" s="31">
        <v>475</v>
      </c>
      <c r="G478" s="56" t="s">
        <v>1807</v>
      </c>
      <c r="H478" s="21" t="s">
        <v>1631</v>
      </c>
      <c r="I478" s="82" t="s">
        <v>1446</v>
      </c>
      <c r="J478" s="82"/>
      <c r="K478" s="21"/>
      <c r="L478" s="21"/>
      <c r="M478" s="21"/>
      <c r="N478" s="21"/>
      <c r="O478" s="22"/>
      <c r="P478" s="22"/>
      <c r="Q478" s="33"/>
      <c r="R478" s="33" t="s">
        <v>383</v>
      </c>
      <c r="S478" s="33"/>
      <c r="T478" s="33"/>
      <c r="U478" s="33" t="s">
        <v>633</v>
      </c>
      <c r="V478" s="33"/>
      <c r="W478" s="33"/>
      <c r="X478" s="33">
        <v>519</v>
      </c>
      <c r="Y478" s="33"/>
    </row>
    <row r="479" spans="1:25" ht="43.75" x14ac:dyDescent="0.4">
      <c r="A479" s="32" t="s">
        <v>810</v>
      </c>
      <c r="B479" s="32"/>
      <c r="C479" s="32"/>
      <c r="D479" s="32"/>
      <c r="E479" s="30"/>
      <c r="F479" s="31">
        <v>476</v>
      </c>
      <c r="G479" s="56" t="s">
        <v>1806</v>
      </c>
      <c r="H479" s="21" t="s">
        <v>1631</v>
      </c>
      <c r="I479" s="82" t="s">
        <v>1446</v>
      </c>
      <c r="J479" s="82"/>
      <c r="K479" s="21"/>
      <c r="L479" s="21"/>
      <c r="M479" s="21"/>
      <c r="N479" s="21"/>
      <c r="O479" s="22"/>
      <c r="P479" s="22"/>
      <c r="Q479" s="33"/>
      <c r="R479" s="33"/>
      <c r="S479" s="33"/>
      <c r="T479" s="33"/>
      <c r="U479" s="33" t="s">
        <v>633</v>
      </c>
      <c r="V479" s="33"/>
      <c r="W479" s="33"/>
      <c r="X479" s="33">
        <v>520</v>
      </c>
      <c r="Y479" s="33"/>
    </row>
    <row r="480" spans="1:25" ht="43.75" x14ac:dyDescent="0.4">
      <c r="A480" s="32" t="s">
        <v>810</v>
      </c>
      <c r="B480" s="32"/>
      <c r="C480" s="32"/>
      <c r="D480" s="32"/>
      <c r="E480" s="30"/>
      <c r="F480" s="31">
        <v>477</v>
      </c>
      <c r="G480" s="56" t="s">
        <v>1805</v>
      </c>
      <c r="H480" s="21" t="s">
        <v>1632</v>
      </c>
      <c r="I480" s="82" t="s">
        <v>1446</v>
      </c>
      <c r="J480" s="82"/>
      <c r="K480" s="21"/>
      <c r="L480" s="21"/>
      <c r="M480" s="21"/>
      <c r="N480" s="21"/>
      <c r="O480" s="22"/>
      <c r="P480" s="22"/>
      <c r="Q480" s="33"/>
      <c r="R480" s="33" t="s">
        <v>383</v>
      </c>
      <c r="S480" s="33"/>
      <c r="T480" s="33"/>
      <c r="U480" s="33" t="s">
        <v>633</v>
      </c>
      <c r="V480" s="33"/>
      <c r="W480" s="33"/>
      <c r="X480" s="33">
        <v>521</v>
      </c>
      <c r="Y480" s="33"/>
    </row>
    <row r="481" spans="1:25" ht="43.75" x14ac:dyDescent="0.4">
      <c r="A481" s="32" t="s">
        <v>810</v>
      </c>
      <c r="B481" s="32"/>
      <c r="C481" s="32"/>
      <c r="D481" s="32"/>
      <c r="E481" s="30"/>
      <c r="F481" s="31">
        <v>478</v>
      </c>
      <c r="G481" s="56" t="s">
        <v>1804</v>
      </c>
      <c r="H481" s="21" t="s">
        <v>1632</v>
      </c>
      <c r="I481" s="82" t="s">
        <v>1446</v>
      </c>
      <c r="J481" s="82"/>
      <c r="K481" s="21"/>
      <c r="L481" s="21"/>
      <c r="M481" s="21"/>
      <c r="N481" s="21"/>
      <c r="O481" s="22"/>
      <c r="P481" s="22"/>
      <c r="Q481" s="33"/>
      <c r="R481" s="33"/>
      <c r="S481" s="33"/>
      <c r="T481" s="33"/>
      <c r="U481" s="33" t="s">
        <v>633</v>
      </c>
      <c r="V481" s="33"/>
      <c r="W481" s="33"/>
      <c r="X481" s="33">
        <v>522</v>
      </c>
      <c r="Y481" s="33"/>
    </row>
    <row r="482" spans="1:25" ht="43.75" x14ac:dyDescent="0.4">
      <c r="A482" s="32" t="s">
        <v>810</v>
      </c>
      <c r="B482" s="32"/>
      <c r="C482" s="32"/>
      <c r="D482" s="32"/>
      <c r="E482" s="30"/>
      <c r="F482" s="31">
        <v>479</v>
      </c>
      <c r="G482" s="56" t="s">
        <v>1803</v>
      </c>
      <c r="H482" s="21" t="s">
        <v>1633</v>
      </c>
      <c r="I482" s="82" t="s">
        <v>1446</v>
      </c>
      <c r="J482" s="82"/>
      <c r="K482" s="21"/>
      <c r="L482" s="21"/>
      <c r="M482" s="21"/>
      <c r="N482" s="21"/>
      <c r="O482" s="22"/>
      <c r="P482" s="22"/>
      <c r="Q482" s="33"/>
      <c r="R482" s="33" t="s">
        <v>383</v>
      </c>
      <c r="S482" s="33"/>
      <c r="T482" s="33"/>
      <c r="U482" s="33" t="s">
        <v>633</v>
      </c>
      <c r="V482" s="33"/>
      <c r="W482" s="33"/>
      <c r="X482" s="33">
        <v>523</v>
      </c>
      <c r="Y482" s="33"/>
    </row>
    <row r="483" spans="1:25" ht="43.75" x14ac:dyDescent="0.4">
      <c r="A483" s="32" t="s">
        <v>810</v>
      </c>
      <c r="B483" s="32"/>
      <c r="C483" s="32"/>
      <c r="D483" s="32"/>
      <c r="E483" s="30"/>
      <c r="F483" s="31">
        <v>480</v>
      </c>
      <c r="G483" s="56" t="s">
        <v>1802</v>
      </c>
      <c r="H483" s="21" t="s">
        <v>1633</v>
      </c>
      <c r="I483" s="82" t="s">
        <v>1446</v>
      </c>
      <c r="J483" s="82"/>
      <c r="K483" s="21"/>
      <c r="L483" s="21"/>
      <c r="M483" s="21"/>
      <c r="N483" s="21"/>
      <c r="O483" s="22"/>
      <c r="P483" s="22"/>
      <c r="Q483" s="33"/>
      <c r="R483" s="33"/>
      <c r="S483" s="33"/>
      <c r="T483" s="33"/>
      <c r="U483" s="33" t="s">
        <v>633</v>
      </c>
      <c r="V483" s="33"/>
      <c r="W483" s="33"/>
      <c r="X483" s="33">
        <v>524</v>
      </c>
      <c r="Y483" s="33"/>
    </row>
    <row r="484" spans="1:25" ht="43.75" x14ac:dyDescent="0.4">
      <c r="A484" s="32" t="s">
        <v>810</v>
      </c>
      <c r="B484" s="32"/>
      <c r="C484" s="32"/>
      <c r="D484" s="32"/>
      <c r="E484" s="30"/>
      <c r="F484" s="31">
        <v>481</v>
      </c>
      <c r="G484" s="56" t="s">
        <v>1801</v>
      </c>
      <c r="H484" s="21" t="s">
        <v>1634</v>
      </c>
      <c r="I484" s="82" t="s">
        <v>1446</v>
      </c>
      <c r="J484" s="82"/>
      <c r="K484" s="21"/>
      <c r="L484" s="21"/>
      <c r="M484" s="21"/>
      <c r="N484" s="21"/>
      <c r="O484" s="22"/>
      <c r="P484" s="22"/>
      <c r="Q484" s="33"/>
      <c r="R484" s="33"/>
      <c r="S484" s="33"/>
      <c r="T484" s="33"/>
      <c r="U484" s="33" t="s">
        <v>633</v>
      </c>
      <c r="V484" s="33"/>
      <c r="W484" s="33"/>
      <c r="X484" s="33">
        <v>525</v>
      </c>
      <c r="Y484" s="33"/>
    </row>
    <row r="485" spans="1:25" ht="72.900000000000006" x14ac:dyDescent="0.4">
      <c r="A485" s="32" t="s">
        <v>810</v>
      </c>
      <c r="B485" s="32"/>
      <c r="C485" s="32"/>
      <c r="D485" s="32"/>
      <c r="E485" s="30"/>
      <c r="F485" s="31">
        <v>483</v>
      </c>
      <c r="G485" s="56" t="s">
        <v>1800</v>
      </c>
      <c r="H485" s="21" t="s">
        <v>1578</v>
      </c>
      <c r="I485" s="82" t="s">
        <v>1446</v>
      </c>
      <c r="J485" s="82"/>
      <c r="K485" s="21"/>
      <c r="L485" s="21"/>
      <c r="M485" s="21"/>
      <c r="N485" s="21"/>
      <c r="O485" s="22"/>
      <c r="P485" s="22"/>
      <c r="Q485" s="33"/>
      <c r="R485" s="33"/>
      <c r="S485" s="33"/>
      <c r="T485" s="33"/>
      <c r="U485" s="33" t="s">
        <v>633</v>
      </c>
      <c r="V485" s="33"/>
      <c r="W485" s="33"/>
      <c r="X485" s="33">
        <v>526</v>
      </c>
      <c r="Y485" s="33"/>
    </row>
    <row r="486" spans="1:25" ht="43.75" x14ac:dyDescent="0.4">
      <c r="A486" s="32" t="s">
        <v>810</v>
      </c>
      <c r="B486" s="32"/>
      <c r="C486" s="32"/>
      <c r="D486" s="32"/>
      <c r="E486" s="30"/>
      <c r="F486" s="31">
        <v>495</v>
      </c>
      <c r="G486" s="56" t="s">
        <v>1799</v>
      </c>
      <c r="H486" s="21" t="s">
        <v>1635</v>
      </c>
      <c r="I486" s="59" t="s">
        <v>1449</v>
      </c>
      <c r="J486" s="82"/>
      <c r="K486" s="21"/>
      <c r="L486" s="21"/>
      <c r="M486" s="21"/>
      <c r="N486" s="21"/>
      <c r="O486" s="22"/>
      <c r="P486" s="22"/>
      <c r="Q486" s="33"/>
      <c r="R486" s="33"/>
      <c r="S486" s="33"/>
      <c r="T486" s="33"/>
      <c r="U486" s="33" t="s">
        <v>633</v>
      </c>
      <c r="V486" s="33"/>
      <c r="W486" s="33"/>
      <c r="X486" s="33">
        <v>527</v>
      </c>
      <c r="Y486" s="33"/>
    </row>
    <row r="487" spans="1:25" ht="145.75" x14ac:dyDescent="0.4">
      <c r="A487" s="32" t="s">
        <v>810</v>
      </c>
      <c r="B487" s="32"/>
      <c r="C487" s="32"/>
      <c r="D487" s="32"/>
      <c r="E487" s="30"/>
      <c r="F487" s="31" t="s">
        <v>819</v>
      </c>
      <c r="G487" s="56" t="s">
        <v>1798</v>
      </c>
      <c r="H487" s="21" t="s">
        <v>1509</v>
      </c>
      <c r="I487" s="59" t="s">
        <v>1449</v>
      </c>
      <c r="J487" s="82"/>
      <c r="K487" s="21"/>
      <c r="L487" s="21"/>
      <c r="M487" s="21"/>
      <c r="N487" s="21"/>
      <c r="O487" s="22"/>
      <c r="P487" s="22"/>
      <c r="Q487" s="33"/>
      <c r="R487" s="33"/>
      <c r="S487" s="33"/>
      <c r="T487" s="33"/>
      <c r="U487" s="33" t="s">
        <v>633</v>
      </c>
      <c r="V487" s="33"/>
      <c r="W487" s="33"/>
      <c r="X487" s="33">
        <v>528</v>
      </c>
      <c r="Y487" s="33"/>
    </row>
    <row r="488" spans="1:25" ht="87.45" x14ac:dyDescent="0.4">
      <c r="A488" s="32" t="s">
        <v>810</v>
      </c>
      <c r="B488" s="32"/>
      <c r="C488" s="32"/>
      <c r="D488" s="32"/>
      <c r="E488" s="30"/>
      <c r="F488" s="31">
        <v>497</v>
      </c>
      <c r="G488" s="56" t="s">
        <v>1797</v>
      </c>
      <c r="H488" s="21" t="s">
        <v>1509</v>
      </c>
      <c r="I488" s="59" t="s">
        <v>1449</v>
      </c>
      <c r="J488" s="82"/>
      <c r="K488" s="21"/>
      <c r="L488" s="21"/>
      <c r="M488" s="21"/>
      <c r="N488" s="21"/>
      <c r="O488" s="22"/>
      <c r="P488" s="22"/>
      <c r="Q488" s="33"/>
      <c r="R488" s="33"/>
      <c r="S488" s="33"/>
      <c r="T488" s="33"/>
      <c r="U488" s="33" t="s">
        <v>633</v>
      </c>
      <c r="V488" s="33"/>
      <c r="W488" s="33"/>
      <c r="X488" s="33">
        <v>529</v>
      </c>
      <c r="Y488" s="33"/>
    </row>
    <row r="489" spans="1:25" ht="87.45" x14ac:dyDescent="0.4">
      <c r="A489" s="32" t="s">
        <v>810</v>
      </c>
      <c r="B489" s="32"/>
      <c r="C489" s="32"/>
      <c r="D489" s="32"/>
      <c r="E489" s="30"/>
      <c r="F489" s="31">
        <v>499</v>
      </c>
      <c r="G489" s="56" t="s">
        <v>1796</v>
      </c>
      <c r="H489" s="21" t="s">
        <v>1509</v>
      </c>
      <c r="I489" s="59" t="s">
        <v>1449</v>
      </c>
      <c r="J489" s="82"/>
      <c r="K489" s="21"/>
      <c r="L489" s="21"/>
      <c r="M489" s="21"/>
      <c r="N489" s="21"/>
      <c r="O489" s="22"/>
      <c r="P489" s="22"/>
      <c r="Q489" s="33"/>
      <c r="R489" s="33"/>
      <c r="S489" s="33"/>
      <c r="T489" s="33"/>
      <c r="U489" s="33" t="s">
        <v>633</v>
      </c>
      <c r="V489" s="33"/>
      <c r="W489" s="33"/>
      <c r="X489" s="33">
        <v>530</v>
      </c>
      <c r="Y489" s="33"/>
    </row>
    <row r="490" spans="1:25" ht="87.45" x14ac:dyDescent="0.4">
      <c r="A490" s="32" t="s">
        <v>810</v>
      </c>
      <c r="B490" s="32"/>
      <c r="C490" s="32"/>
      <c r="D490" s="32"/>
      <c r="E490" s="30"/>
      <c r="F490" s="31">
        <v>500</v>
      </c>
      <c r="G490" s="56" t="s">
        <v>1794</v>
      </c>
      <c r="H490" s="21" t="s">
        <v>1509</v>
      </c>
      <c r="I490" s="59" t="s">
        <v>1449</v>
      </c>
      <c r="J490" s="82"/>
      <c r="K490" s="21"/>
      <c r="L490" s="21"/>
      <c r="M490" s="21"/>
      <c r="N490" s="21"/>
      <c r="O490" s="22"/>
      <c r="P490" s="22"/>
      <c r="Q490" s="33"/>
      <c r="R490" s="33"/>
      <c r="S490" s="33"/>
      <c r="T490" s="33"/>
      <c r="U490" s="33" t="s">
        <v>633</v>
      </c>
      <c r="V490" s="33"/>
      <c r="W490" s="33"/>
      <c r="X490" s="33">
        <v>531</v>
      </c>
      <c r="Y490" s="33"/>
    </row>
    <row r="491" spans="1:25" ht="43.75" x14ac:dyDescent="0.4">
      <c r="A491" s="32" t="s">
        <v>810</v>
      </c>
      <c r="B491" s="32"/>
      <c r="C491" s="32"/>
      <c r="D491" s="32"/>
      <c r="E491" s="30"/>
      <c r="F491" s="31">
        <v>503</v>
      </c>
      <c r="G491" s="56" t="s">
        <v>1795</v>
      </c>
      <c r="H491" s="21" t="s">
        <v>1636</v>
      </c>
      <c r="I491" s="59" t="s">
        <v>1449</v>
      </c>
      <c r="J491" s="82"/>
      <c r="K491" s="21"/>
      <c r="L491" s="21"/>
      <c r="M491" s="21"/>
      <c r="N491" s="21"/>
      <c r="O491" s="22"/>
      <c r="P491" s="22"/>
      <c r="Q491" s="33"/>
      <c r="R491" s="33"/>
      <c r="S491" s="33"/>
      <c r="T491" s="33"/>
      <c r="U491" s="33" t="s">
        <v>633</v>
      </c>
      <c r="V491" s="33"/>
      <c r="W491" s="33"/>
      <c r="X491" s="33">
        <v>532</v>
      </c>
      <c r="Y491" s="33"/>
    </row>
    <row r="492" spans="1:25" ht="71.150000000000006" customHeight="1" x14ac:dyDescent="0.4">
      <c r="A492" s="32" t="s">
        <v>820</v>
      </c>
      <c r="B492" s="32"/>
      <c r="C492" s="32"/>
      <c r="D492" s="32"/>
      <c r="E492" s="30"/>
      <c r="F492" s="31">
        <v>99</v>
      </c>
      <c r="G492" s="56" t="s">
        <v>1793</v>
      </c>
      <c r="H492" s="21" t="s">
        <v>1637</v>
      </c>
      <c r="I492" s="82" t="s">
        <v>1439</v>
      </c>
      <c r="J492" s="82"/>
      <c r="K492" s="21"/>
      <c r="L492" s="21" t="s">
        <v>664</v>
      </c>
      <c r="M492" s="21"/>
      <c r="N492" s="21"/>
      <c r="O492" s="22"/>
      <c r="P492" s="22"/>
      <c r="Q492" s="33"/>
      <c r="R492" s="33"/>
      <c r="S492" s="33" t="s">
        <v>383</v>
      </c>
      <c r="T492" s="33"/>
      <c r="U492" s="33" t="s">
        <v>633</v>
      </c>
      <c r="V492" s="33"/>
      <c r="W492" s="33"/>
      <c r="X492" s="33">
        <v>533</v>
      </c>
      <c r="Y492" s="33"/>
    </row>
    <row r="493" spans="1:25" ht="71.150000000000006" customHeight="1" x14ac:dyDescent="0.4">
      <c r="A493" s="32" t="s">
        <v>821</v>
      </c>
      <c r="B493" s="32"/>
      <c r="C493" s="32"/>
      <c r="D493" s="32"/>
      <c r="E493" s="30"/>
      <c r="F493" s="31">
        <v>103</v>
      </c>
      <c r="G493" s="56" t="s">
        <v>1792</v>
      </c>
      <c r="H493" s="21" t="s">
        <v>1638</v>
      </c>
      <c r="I493" s="59" t="s">
        <v>1439</v>
      </c>
      <c r="J493" s="59"/>
      <c r="K493" s="21"/>
      <c r="L493" s="21" t="s">
        <v>637</v>
      </c>
      <c r="M493" s="21"/>
      <c r="N493" s="21"/>
      <c r="O493" s="22"/>
      <c r="P493" s="22"/>
      <c r="Q493" s="33"/>
      <c r="R493" s="33"/>
      <c r="S493" s="33"/>
      <c r="T493" s="33"/>
      <c r="U493" s="33" t="s">
        <v>633</v>
      </c>
      <c r="V493" s="33"/>
      <c r="W493" s="33"/>
      <c r="X493" s="33">
        <v>534</v>
      </c>
      <c r="Y493" s="33"/>
    </row>
    <row r="494" spans="1:25" ht="71.150000000000006" customHeight="1" x14ac:dyDescent="0.4">
      <c r="A494" s="32" t="s">
        <v>822</v>
      </c>
      <c r="B494" s="32"/>
      <c r="C494" s="32"/>
      <c r="D494" s="32"/>
      <c r="E494" s="30"/>
      <c r="F494" s="31">
        <v>300</v>
      </c>
      <c r="G494" s="56" t="s">
        <v>1791</v>
      </c>
      <c r="H494" s="21" t="s">
        <v>1530</v>
      </c>
      <c r="I494" s="82" t="s">
        <v>1435</v>
      </c>
      <c r="J494" s="82"/>
      <c r="K494" s="21"/>
      <c r="L494" s="21"/>
      <c r="M494" s="21"/>
      <c r="N494" s="21"/>
      <c r="O494" s="22"/>
      <c r="P494" s="22"/>
      <c r="Q494" s="33"/>
      <c r="R494" s="33"/>
      <c r="S494" s="33"/>
      <c r="T494" s="33"/>
      <c r="U494" s="33" t="s">
        <v>633</v>
      </c>
      <c r="V494" s="33"/>
      <c r="W494" s="33"/>
      <c r="X494" s="33">
        <v>535</v>
      </c>
      <c r="Y494" s="33"/>
    </row>
    <row r="495" spans="1:25" ht="71.150000000000006" customHeight="1" x14ac:dyDescent="0.4">
      <c r="A495" s="32" t="s">
        <v>822</v>
      </c>
      <c r="B495" s="32"/>
      <c r="C495" s="32"/>
      <c r="D495" s="32"/>
      <c r="E495" s="30"/>
      <c r="F495" s="31">
        <v>301</v>
      </c>
      <c r="G495" s="56" t="s">
        <v>1790</v>
      </c>
      <c r="H495" s="21" t="s">
        <v>1530</v>
      </c>
      <c r="I495" s="82" t="s">
        <v>1435</v>
      </c>
      <c r="J495" s="82"/>
      <c r="K495" s="21"/>
      <c r="L495" s="21"/>
      <c r="M495" s="21"/>
      <c r="N495" s="21"/>
      <c r="O495" s="22"/>
      <c r="P495" s="22"/>
      <c r="Q495" s="33"/>
      <c r="R495" s="33"/>
      <c r="S495" s="33"/>
      <c r="T495" s="33"/>
      <c r="U495" s="33" t="s">
        <v>633</v>
      </c>
      <c r="V495" s="33"/>
      <c r="W495" s="33"/>
      <c r="X495" s="33">
        <v>536</v>
      </c>
      <c r="Y495" s="33"/>
    </row>
    <row r="496" spans="1:25" ht="145.75" x14ac:dyDescent="0.4">
      <c r="A496" s="32" t="s">
        <v>823</v>
      </c>
      <c r="B496" s="32"/>
      <c r="C496" s="32"/>
      <c r="D496" s="32"/>
      <c r="E496" s="30"/>
      <c r="F496" s="31">
        <v>302</v>
      </c>
      <c r="G496" s="56" t="s">
        <v>1788</v>
      </c>
      <c r="H496" s="21" t="s">
        <v>1530</v>
      </c>
      <c r="I496" s="82" t="s">
        <v>1435</v>
      </c>
      <c r="J496" s="82"/>
      <c r="K496" s="21"/>
      <c r="L496" s="21"/>
      <c r="M496" s="21"/>
      <c r="N496" s="21"/>
      <c r="O496" s="22"/>
      <c r="P496" s="22"/>
      <c r="Q496" s="33"/>
      <c r="R496" s="33"/>
      <c r="S496" s="33"/>
      <c r="T496" s="33"/>
      <c r="U496" s="33" t="s">
        <v>633</v>
      </c>
      <c r="V496" s="33"/>
      <c r="W496" s="33"/>
      <c r="X496" s="33">
        <v>537</v>
      </c>
      <c r="Y496" s="33"/>
    </row>
    <row r="497" spans="1:25" ht="87.45" x14ac:dyDescent="0.4">
      <c r="A497" s="32" t="s">
        <v>824</v>
      </c>
      <c r="B497" s="32"/>
      <c r="C497" s="32"/>
      <c r="D497" s="32"/>
      <c r="E497" s="30"/>
      <c r="F497" s="31">
        <v>319</v>
      </c>
      <c r="G497" s="56" t="s">
        <v>1789</v>
      </c>
      <c r="H497" s="21" t="s">
        <v>1500</v>
      </c>
      <c r="I497" s="82" t="s">
        <v>1434</v>
      </c>
      <c r="J497" s="82"/>
      <c r="K497" s="21"/>
      <c r="L497" s="21"/>
      <c r="M497" s="21"/>
      <c r="N497" s="21"/>
      <c r="O497" s="22"/>
      <c r="P497" s="21"/>
      <c r="Q497" s="34"/>
      <c r="R497" s="33"/>
      <c r="S497" s="33"/>
      <c r="T497" s="33"/>
      <c r="U497" s="33" t="s">
        <v>633</v>
      </c>
      <c r="V497" s="33"/>
      <c r="W497" s="33"/>
      <c r="X497" s="33">
        <v>538</v>
      </c>
      <c r="Y497" s="33"/>
    </row>
    <row r="498" spans="1:25" ht="43.75" x14ac:dyDescent="0.4">
      <c r="A498" s="32" t="s">
        <v>824</v>
      </c>
      <c r="B498" s="32"/>
      <c r="C498" s="32"/>
      <c r="D498" s="32"/>
      <c r="E498" s="30"/>
      <c r="F498" s="31">
        <v>555</v>
      </c>
      <c r="G498" s="56" t="s">
        <v>1787</v>
      </c>
      <c r="H498" s="21" t="s">
        <v>2392</v>
      </c>
      <c r="I498" s="59" t="s">
        <v>2390</v>
      </c>
      <c r="J498" s="31"/>
      <c r="K498" s="21"/>
      <c r="L498" s="21"/>
      <c r="M498" s="21"/>
      <c r="N498" s="21"/>
      <c r="O498" s="22"/>
      <c r="P498" s="22"/>
      <c r="Q498" s="33"/>
      <c r="R498" s="33"/>
      <c r="S498" s="33"/>
      <c r="T498" s="33"/>
      <c r="U498" s="33" t="s">
        <v>633</v>
      </c>
      <c r="V498" s="33"/>
      <c r="W498" s="33"/>
      <c r="X498" s="33">
        <v>539</v>
      </c>
      <c r="Y498" s="33"/>
    </row>
    <row r="499" spans="1:25" ht="72.900000000000006" x14ac:dyDescent="0.4">
      <c r="A499" s="72" t="s">
        <v>825</v>
      </c>
      <c r="B499" s="70"/>
      <c r="C499" s="72"/>
      <c r="D499" s="72"/>
      <c r="E499" s="99"/>
      <c r="F499" s="72">
        <v>283</v>
      </c>
      <c r="G499" s="73" t="s">
        <v>1786</v>
      </c>
      <c r="H499" s="74" t="s">
        <v>1557</v>
      </c>
      <c r="I499" s="76" t="s">
        <v>1435</v>
      </c>
      <c r="J499" s="76"/>
      <c r="K499" s="74"/>
      <c r="L499" s="74"/>
      <c r="M499" s="74"/>
      <c r="N499" s="74"/>
      <c r="O499" s="77"/>
      <c r="P499" s="74" t="s">
        <v>826</v>
      </c>
      <c r="Q499" s="305"/>
      <c r="R499" s="306"/>
      <c r="S499" s="306"/>
      <c r="T499" s="306"/>
      <c r="U499" s="306" t="s">
        <v>633</v>
      </c>
      <c r="V499" s="306"/>
      <c r="W499" s="306"/>
      <c r="X499" s="306">
        <v>540</v>
      </c>
      <c r="Y499" s="306"/>
    </row>
    <row r="500" spans="1:25" ht="116.6" x14ac:dyDescent="0.4">
      <c r="A500" s="72" t="s">
        <v>825</v>
      </c>
      <c r="B500" s="70"/>
      <c r="C500" s="72"/>
      <c r="D500" s="72"/>
      <c r="E500" s="99"/>
      <c r="F500" s="72">
        <v>352</v>
      </c>
      <c r="G500" s="73" t="s">
        <v>1785</v>
      </c>
      <c r="H500" s="74" t="s">
        <v>1639</v>
      </c>
      <c r="I500" s="76" t="s">
        <v>1435</v>
      </c>
      <c r="J500" s="76"/>
      <c r="K500" s="74"/>
      <c r="L500" s="74"/>
      <c r="M500" s="74"/>
      <c r="N500" s="74"/>
      <c r="O500" s="77"/>
      <c r="P500" s="74" t="s">
        <v>826</v>
      </c>
      <c r="Q500" s="305"/>
      <c r="R500" s="306"/>
      <c r="S500" s="306"/>
      <c r="T500" s="306"/>
      <c r="U500" s="306" t="s">
        <v>633</v>
      </c>
      <c r="V500" s="306"/>
      <c r="W500" s="306"/>
      <c r="X500" s="306">
        <v>541</v>
      </c>
      <c r="Y500" s="306"/>
    </row>
    <row r="501" spans="1:25" ht="43.75" x14ac:dyDescent="0.4">
      <c r="A501" s="31" t="s">
        <v>825</v>
      </c>
      <c r="B501" s="32"/>
      <c r="C501" s="31"/>
      <c r="D501" s="31"/>
      <c r="E501" s="30"/>
      <c r="F501" s="31">
        <v>560</v>
      </c>
      <c r="G501" s="56" t="s">
        <v>827</v>
      </c>
      <c r="H501" s="22"/>
      <c r="I501" s="22" t="s">
        <v>1447</v>
      </c>
      <c r="J501" s="31"/>
      <c r="K501" s="21"/>
      <c r="L501" s="21"/>
      <c r="M501" s="21"/>
      <c r="N501" s="21"/>
      <c r="O501" s="22"/>
      <c r="P501" s="22"/>
      <c r="Q501" s="33"/>
      <c r="R501" s="33"/>
      <c r="S501" s="33"/>
      <c r="T501" s="33"/>
      <c r="U501" s="33" t="s">
        <v>828</v>
      </c>
      <c r="V501" s="33"/>
      <c r="W501" s="33"/>
      <c r="X501" s="33">
        <v>117</v>
      </c>
      <c r="Y501" s="33"/>
    </row>
    <row r="502" spans="1:25" x14ac:dyDescent="0.4">
      <c r="A502" s="31" t="s">
        <v>825</v>
      </c>
      <c r="B502" s="32"/>
      <c r="C502" s="31"/>
      <c r="D502" s="31"/>
      <c r="E502" s="30"/>
      <c r="F502" s="31">
        <v>561</v>
      </c>
      <c r="G502" s="56" t="s">
        <v>1784</v>
      </c>
      <c r="H502" s="22"/>
      <c r="I502" s="22" t="s">
        <v>1447</v>
      </c>
      <c r="J502" s="31"/>
      <c r="K502" s="21"/>
      <c r="L502" s="21"/>
      <c r="M502" s="21"/>
      <c r="N502" s="21"/>
      <c r="O502" s="22"/>
      <c r="P502" s="22"/>
      <c r="Q502" s="33"/>
      <c r="R502" s="33"/>
      <c r="S502" s="33"/>
      <c r="T502" s="33"/>
      <c r="U502" s="33" t="s">
        <v>828</v>
      </c>
      <c r="V502" s="33"/>
      <c r="W502" s="33"/>
      <c r="X502" s="33">
        <v>118</v>
      </c>
      <c r="Y502" s="33"/>
    </row>
    <row r="503" spans="1:25" ht="29.15" x14ac:dyDescent="0.4">
      <c r="A503" s="31" t="s">
        <v>825</v>
      </c>
      <c r="B503" s="32"/>
      <c r="C503" s="31"/>
      <c r="D503" s="31"/>
      <c r="E503" s="30"/>
      <c r="F503" s="31">
        <v>562</v>
      </c>
      <c r="G503" s="56" t="s">
        <v>829</v>
      </c>
      <c r="H503" s="22"/>
      <c r="I503" s="22" t="s">
        <v>1447</v>
      </c>
      <c r="J503" s="31"/>
      <c r="K503" s="21"/>
      <c r="L503" s="21"/>
      <c r="M503" s="21"/>
      <c r="N503" s="21"/>
      <c r="O503" s="22"/>
      <c r="P503" s="22"/>
      <c r="Q503" s="33"/>
      <c r="R503" s="33"/>
      <c r="S503" s="33"/>
      <c r="T503" s="33"/>
      <c r="U503" s="33" t="s">
        <v>828</v>
      </c>
      <c r="V503" s="33"/>
      <c r="W503" s="33"/>
      <c r="X503" s="33">
        <v>119</v>
      </c>
      <c r="Y503" s="33"/>
    </row>
    <row r="504" spans="1:25" ht="87.45" x14ac:dyDescent="0.4">
      <c r="A504" s="312" t="s">
        <v>2181</v>
      </c>
      <c r="B504" s="312"/>
      <c r="C504" s="312"/>
      <c r="D504" s="312"/>
      <c r="E504" s="323"/>
      <c r="F504" s="314">
        <v>364</v>
      </c>
      <c r="G504" s="315" t="s">
        <v>1783</v>
      </c>
      <c r="H504" s="316" t="s">
        <v>1508</v>
      </c>
      <c r="I504" s="317" t="s">
        <v>2876</v>
      </c>
      <c r="J504" s="317"/>
      <c r="K504" s="316"/>
      <c r="L504" s="316"/>
      <c r="M504" s="316"/>
      <c r="N504" s="316"/>
      <c r="O504" s="318"/>
      <c r="P504" s="316" t="s">
        <v>830</v>
      </c>
      <c r="Q504" s="319"/>
      <c r="R504" s="320"/>
      <c r="S504" s="320"/>
      <c r="T504" s="320"/>
      <c r="U504" s="320" t="s">
        <v>633</v>
      </c>
      <c r="V504" s="320"/>
      <c r="W504" s="320"/>
      <c r="X504" s="320">
        <v>542</v>
      </c>
      <c r="Y504" s="320"/>
    </row>
    <row r="505" spans="1:25" ht="87.45" x14ac:dyDescent="0.4">
      <c r="A505" s="312" t="s">
        <v>2181</v>
      </c>
      <c r="B505" s="312"/>
      <c r="C505" s="312"/>
      <c r="D505" s="312"/>
      <c r="E505" s="323"/>
      <c r="F505" s="314">
        <v>366</v>
      </c>
      <c r="G505" s="315" t="s">
        <v>1782</v>
      </c>
      <c r="H505" s="316" t="s">
        <v>1640</v>
      </c>
      <c r="I505" s="317" t="s">
        <v>2876</v>
      </c>
      <c r="J505" s="317"/>
      <c r="K505" s="316"/>
      <c r="L505" s="316"/>
      <c r="M505" s="316"/>
      <c r="N505" s="316"/>
      <c r="O505" s="318"/>
      <c r="P505" s="316" t="s">
        <v>830</v>
      </c>
      <c r="Q505" s="319"/>
      <c r="R505" s="320"/>
      <c r="S505" s="320"/>
      <c r="T505" s="320"/>
      <c r="U505" s="320" t="s">
        <v>633</v>
      </c>
      <c r="V505" s="320"/>
      <c r="W505" s="320"/>
      <c r="X505" s="320">
        <v>543</v>
      </c>
      <c r="Y505" s="320"/>
    </row>
    <row r="506" spans="1:25" ht="72.900000000000006" x14ac:dyDescent="0.4">
      <c r="A506" s="312" t="s">
        <v>767</v>
      </c>
      <c r="B506" s="312"/>
      <c r="C506" s="312"/>
      <c r="D506" s="312"/>
      <c r="E506" s="323"/>
      <c r="F506" s="314">
        <v>61</v>
      </c>
      <c r="G506" s="315" t="s">
        <v>1781</v>
      </c>
      <c r="H506" s="316"/>
      <c r="I506" s="317" t="s">
        <v>2691</v>
      </c>
      <c r="J506" s="317"/>
      <c r="K506" s="316" t="s">
        <v>637</v>
      </c>
      <c r="L506" s="316"/>
      <c r="M506" s="316"/>
      <c r="N506" s="316"/>
      <c r="O506" s="318"/>
      <c r="P506" s="316" t="s">
        <v>830</v>
      </c>
      <c r="Q506" s="320"/>
      <c r="R506" s="320"/>
      <c r="S506" s="320"/>
      <c r="T506" s="320"/>
      <c r="U506" s="320" t="s">
        <v>633</v>
      </c>
      <c r="V506" s="320"/>
      <c r="W506" s="320"/>
      <c r="X506" s="320">
        <v>544</v>
      </c>
      <c r="Y506" s="320"/>
    </row>
    <row r="507" spans="1:25" x14ac:dyDescent="0.4">
      <c r="A507" s="31" t="s">
        <v>831</v>
      </c>
      <c r="B507" s="32"/>
      <c r="C507" s="31"/>
      <c r="D507" s="31"/>
      <c r="E507" s="30"/>
      <c r="F507" s="31">
        <v>563</v>
      </c>
      <c r="G507" s="56" t="s">
        <v>1780</v>
      </c>
      <c r="H507" s="22"/>
      <c r="I507" s="22" t="s">
        <v>1447</v>
      </c>
      <c r="J507" s="31"/>
      <c r="K507" s="21"/>
      <c r="L507" s="21"/>
      <c r="M507" s="21"/>
      <c r="N507" s="21"/>
      <c r="O507" s="22"/>
      <c r="P507" s="22"/>
      <c r="Q507" s="33"/>
      <c r="R507" s="33"/>
      <c r="S507" s="33"/>
      <c r="T507" s="33"/>
      <c r="U507" s="33" t="s">
        <v>828</v>
      </c>
      <c r="V507" s="33"/>
      <c r="W507" s="33"/>
      <c r="X507" s="33">
        <v>120</v>
      </c>
      <c r="Y507" s="33"/>
    </row>
    <row r="508" spans="1:25" ht="29.15" x14ac:dyDescent="0.4">
      <c r="A508" s="31" t="s">
        <v>831</v>
      </c>
      <c r="B508" s="32"/>
      <c r="C508" s="31"/>
      <c r="D508" s="31"/>
      <c r="E508" s="30"/>
      <c r="F508" s="31">
        <v>564</v>
      </c>
      <c r="G508" s="56" t="s">
        <v>1779</v>
      </c>
      <c r="H508" s="22"/>
      <c r="I508" s="22" t="s">
        <v>1447</v>
      </c>
      <c r="J508" s="31"/>
      <c r="K508" s="21"/>
      <c r="L508" s="21"/>
      <c r="M508" s="21"/>
      <c r="N508" s="21"/>
      <c r="O508" s="22"/>
      <c r="P508" s="22"/>
      <c r="Q508" s="33"/>
      <c r="R508" s="33"/>
      <c r="S508" s="33"/>
      <c r="T508" s="33"/>
      <c r="U508" s="33" t="s">
        <v>828</v>
      </c>
      <c r="V508" s="33"/>
      <c r="W508" s="33"/>
      <c r="X508" s="33">
        <v>121</v>
      </c>
      <c r="Y508" s="33"/>
    </row>
    <row r="509" spans="1:25" x14ac:dyDescent="0.4">
      <c r="A509" s="31" t="s">
        <v>831</v>
      </c>
      <c r="B509" s="32"/>
      <c r="C509" s="31"/>
      <c r="D509" s="31"/>
      <c r="E509" s="30"/>
      <c r="F509" s="31">
        <v>565</v>
      </c>
      <c r="G509" s="56" t="s">
        <v>1778</v>
      </c>
      <c r="H509" s="22"/>
      <c r="I509" s="22" t="s">
        <v>1447</v>
      </c>
      <c r="J509" s="31"/>
      <c r="K509" s="21"/>
      <c r="L509" s="21"/>
      <c r="M509" s="21"/>
      <c r="N509" s="21"/>
      <c r="O509" s="22"/>
      <c r="P509" s="22"/>
      <c r="Q509" s="33"/>
      <c r="R509" s="33"/>
      <c r="S509" s="33"/>
      <c r="T509" s="33"/>
      <c r="U509" s="33" t="s">
        <v>828</v>
      </c>
      <c r="V509" s="33"/>
      <c r="W509" s="33"/>
      <c r="X509" s="33">
        <v>122</v>
      </c>
      <c r="Y509" s="33"/>
    </row>
    <row r="510" spans="1:25" x14ac:dyDescent="0.4">
      <c r="A510" s="31" t="s">
        <v>831</v>
      </c>
      <c r="B510" s="32"/>
      <c r="C510" s="31"/>
      <c r="D510" s="31"/>
      <c r="E510" s="30"/>
      <c r="F510" s="31">
        <v>566</v>
      </c>
      <c r="G510" s="56" t="s">
        <v>1777</v>
      </c>
      <c r="H510" s="22"/>
      <c r="I510" s="22" t="s">
        <v>1447</v>
      </c>
      <c r="J510" s="31"/>
      <c r="K510" s="21"/>
      <c r="L510" s="21"/>
      <c r="M510" s="21"/>
      <c r="N510" s="21"/>
      <c r="O510" s="22"/>
      <c r="P510" s="22"/>
      <c r="Q510" s="33"/>
      <c r="R510" s="33"/>
      <c r="S510" s="33"/>
      <c r="T510" s="33"/>
      <c r="U510" s="33" t="s">
        <v>828</v>
      </c>
      <c r="V510" s="33"/>
      <c r="W510" s="33"/>
      <c r="X510" s="33">
        <v>123</v>
      </c>
      <c r="Y510" s="33"/>
    </row>
    <row r="511" spans="1:25" x14ac:dyDescent="0.4">
      <c r="A511" s="31" t="s">
        <v>832</v>
      </c>
      <c r="B511" s="32"/>
      <c r="C511" s="31"/>
      <c r="D511" s="31"/>
      <c r="E511" s="30"/>
      <c r="F511" s="31">
        <v>568</v>
      </c>
      <c r="G511" s="56" t="s">
        <v>1776</v>
      </c>
      <c r="H511" s="22"/>
      <c r="I511" s="22" t="s">
        <v>1447</v>
      </c>
      <c r="J511" s="31"/>
      <c r="K511" s="21"/>
      <c r="L511" s="21"/>
      <c r="M511" s="21"/>
      <c r="N511" s="21"/>
      <c r="O511" s="22"/>
      <c r="P511" s="22"/>
      <c r="Q511" s="33"/>
      <c r="R511" s="33"/>
      <c r="S511" s="33"/>
      <c r="T511" s="33"/>
      <c r="U511" s="33" t="s">
        <v>828</v>
      </c>
      <c r="V511" s="33"/>
      <c r="W511" s="33"/>
      <c r="X511" s="33">
        <v>124</v>
      </c>
      <c r="Y511" s="33"/>
    </row>
    <row r="512" spans="1:25" ht="29.15" x14ac:dyDescent="0.4">
      <c r="A512" s="31" t="s">
        <v>832</v>
      </c>
      <c r="B512" s="32"/>
      <c r="C512" s="31"/>
      <c r="D512" s="31"/>
      <c r="E512" s="30"/>
      <c r="F512" s="31">
        <v>567</v>
      </c>
      <c r="G512" s="56" t="s">
        <v>1775</v>
      </c>
      <c r="H512" s="22"/>
      <c r="I512" s="22" t="s">
        <v>1447</v>
      </c>
      <c r="J512" s="31"/>
      <c r="K512" s="21"/>
      <c r="L512" s="21"/>
      <c r="M512" s="21"/>
      <c r="N512" s="21"/>
      <c r="O512" s="22"/>
      <c r="P512" s="22"/>
      <c r="Q512" s="33"/>
      <c r="R512" s="33"/>
      <c r="S512" s="33"/>
      <c r="T512" s="33"/>
      <c r="U512" s="33" t="s">
        <v>828</v>
      </c>
      <c r="V512" s="33"/>
      <c r="W512" s="33"/>
      <c r="X512" s="33">
        <v>125</v>
      </c>
      <c r="Y512" s="33"/>
    </row>
    <row r="513" spans="1:25" ht="29.15" x14ac:dyDescent="0.4">
      <c r="A513" s="31" t="s">
        <v>832</v>
      </c>
      <c r="B513" s="32"/>
      <c r="C513" s="31"/>
      <c r="D513" s="31"/>
      <c r="E513" s="30"/>
      <c r="F513" s="31">
        <v>569</v>
      </c>
      <c r="G513" s="56" t="s">
        <v>1774</v>
      </c>
      <c r="H513" s="22"/>
      <c r="I513" s="22" t="s">
        <v>1447</v>
      </c>
      <c r="J513" s="31"/>
      <c r="K513" s="21"/>
      <c r="L513" s="21"/>
      <c r="M513" s="21"/>
      <c r="N513" s="21"/>
      <c r="O513" s="22"/>
      <c r="P513" s="22"/>
      <c r="Q513" s="33"/>
      <c r="R513" s="33"/>
      <c r="S513" s="33"/>
      <c r="T513" s="33"/>
      <c r="U513" s="33" t="s">
        <v>828</v>
      </c>
      <c r="V513" s="33"/>
      <c r="W513" s="33"/>
      <c r="X513" s="33">
        <v>126</v>
      </c>
      <c r="Y513" s="33"/>
    </row>
    <row r="514" spans="1:25" x14ac:dyDescent="0.4">
      <c r="A514" s="31" t="s">
        <v>832</v>
      </c>
      <c r="B514" s="32"/>
      <c r="C514" s="31"/>
      <c r="D514" s="31"/>
      <c r="E514" s="30"/>
      <c r="F514" s="31">
        <v>570</v>
      </c>
      <c r="G514" s="56" t="s">
        <v>1773</v>
      </c>
      <c r="H514" s="22"/>
      <c r="I514" s="22" t="s">
        <v>1447</v>
      </c>
      <c r="J514" s="31"/>
      <c r="K514" s="21"/>
      <c r="L514" s="21"/>
      <c r="M514" s="21"/>
      <c r="N514" s="21"/>
      <c r="O514" s="22"/>
      <c r="P514" s="22"/>
      <c r="Q514" s="33"/>
      <c r="R514" s="33"/>
      <c r="S514" s="33"/>
      <c r="T514" s="33"/>
      <c r="U514" s="33" t="s">
        <v>828</v>
      </c>
      <c r="V514" s="33"/>
      <c r="W514" s="33"/>
      <c r="X514" s="33">
        <v>127</v>
      </c>
      <c r="Y514" s="33"/>
    </row>
    <row r="515" spans="1:25" x14ac:dyDescent="0.4">
      <c r="A515" s="31" t="s">
        <v>832</v>
      </c>
      <c r="B515" s="32"/>
      <c r="C515" s="31"/>
      <c r="D515" s="31"/>
      <c r="E515" s="30"/>
      <c r="F515" s="31">
        <v>571</v>
      </c>
      <c r="G515" s="56" t="s">
        <v>1772</v>
      </c>
      <c r="H515" s="22"/>
      <c r="I515" s="22" t="s">
        <v>1447</v>
      </c>
      <c r="J515" s="31"/>
      <c r="K515" s="21"/>
      <c r="L515" s="21"/>
      <c r="M515" s="21"/>
      <c r="N515" s="21"/>
      <c r="O515" s="22"/>
      <c r="P515" s="22"/>
      <c r="Q515" s="33"/>
      <c r="R515" s="33"/>
      <c r="S515" s="33"/>
      <c r="T515" s="33"/>
      <c r="U515" s="33" t="s">
        <v>828</v>
      </c>
      <c r="V515" s="33"/>
      <c r="W515" s="33"/>
      <c r="X515" s="33">
        <v>128</v>
      </c>
      <c r="Y515" s="33"/>
    </row>
    <row r="516" spans="1:25" ht="87.45" x14ac:dyDescent="0.4">
      <c r="A516" s="70" t="s">
        <v>833</v>
      </c>
      <c r="B516" s="70"/>
      <c r="C516" s="70"/>
      <c r="D516" s="70"/>
      <c r="E516" s="71" t="s">
        <v>834</v>
      </c>
      <c r="F516" s="72">
        <v>299</v>
      </c>
      <c r="G516" s="73" t="s">
        <v>1771</v>
      </c>
      <c r="H516" s="74" t="s">
        <v>1530</v>
      </c>
      <c r="I516" s="76" t="s">
        <v>1435</v>
      </c>
      <c r="J516" s="76"/>
      <c r="K516" s="74"/>
      <c r="L516" s="74"/>
      <c r="M516" s="74"/>
      <c r="N516" s="74"/>
      <c r="O516" s="77"/>
      <c r="P516" s="74" t="s">
        <v>835</v>
      </c>
      <c r="Q516" s="306"/>
      <c r="R516" s="306"/>
      <c r="S516" s="306"/>
      <c r="T516" s="306"/>
      <c r="U516" s="33" t="s">
        <v>633</v>
      </c>
      <c r="V516" s="33"/>
      <c r="W516" s="306"/>
      <c r="X516" s="306">
        <v>545</v>
      </c>
      <c r="Y516" s="306"/>
    </row>
    <row r="517" spans="1:25" ht="87.45" x14ac:dyDescent="0.4">
      <c r="A517" s="70" t="s">
        <v>833</v>
      </c>
      <c r="B517" s="70"/>
      <c r="C517" s="70"/>
      <c r="D517" s="70"/>
      <c r="E517" s="71"/>
      <c r="F517" s="72">
        <v>272</v>
      </c>
      <c r="G517" s="73" t="s">
        <v>1770</v>
      </c>
      <c r="H517" s="74" t="s">
        <v>1542</v>
      </c>
      <c r="I517" s="76" t="s">
        <v>1440</v>
      </c>
      <c r="J517" s="76"/>
      <c r="K517" s="74"/>
      <c r="L517" s="74"/>
      <c r="M517" s="74"/>
      <c r="N517" s="74"/>
      <c r="O517" s="77"/>
      <c r="P517" s="77"/>
      <c r="Q517" s="306"/>
      <c r="R517" s="306"/>
      <c r="S517" s="306"/>
      <c r="T517" s="306"/>
      <c r="U517" s="33" t="s">
        <v>633</v>
      </c>
      <c r="V517" s="33"/>
      <c r="W517" s="306"/>
      <c r="X517" s="306">
        <v>546</v>
      </c>
      <c r="Y517" s="306"/>
    </row>
    <row r="518" spans="1:25" ht="29.15" x14ac:dyDescent="0.4">
      <c r="A518" s="32" t="s">
        <v>833</v>
      </c>
      <c r="B518" s="32"/>
      <c r="C518" s="32"/>
      <c r="D518" s="32"/>
      <c r="E518" s="30"/>
      <c r="F518" s="31">
        <v>573</v>
      </c>
      <c r="G518" s="56" t="s">
        <v>1769</v>
      </c>
      <c r="H518" s="22"/>
      <c r="I518" s="22" t="s">
        <v>1447</v>
      </c>
      <c r="J518" s="31"/>
      <c r="K518" s="21"/>
      <c r="L518" s="21"/>
      <c r="M518" s="21"/>
      <c r="N518" s="21"/>
      <c r="O518" s="22"/>
      <c r="P518" s="22"/>
      <c r="Q518" s="33"/>
      <c r="R518" s="33"/>
      <c r="S518" s="33"/>
      <c r="T518" s="33"/>
      <c r="U518" s="33" t="s">
        <v>828</v>
      </c>
      <c r="V518" s="33"/>
      <c r="W518" s="33"/>
      <c r="X518" s="33">
        <v>129</v>
      </c>
      <c r="Y518" s="33"/>
    </row>
    <row r="519" spans="1:25" ht="29.15" x14ac:dyDescent="0.4">
      <c r="A519" s="32" t="s">
        <v>833</v>
      </c>
      <c r="B519" s="32"/>
      <c r="C519" s="32"/>
      <c r="D519" s="32"/>
      <c r="E519" s="30"/>
      <c r="F519" s="31">
        <v>574</v>
      </c>
      <c r="G519" s="56" t="s">
        <v>1768</v>
      </c>
      <c r="H519" s="22"/>
      <c r="I519" s="22" t="s">
        <v>1447</v>
      </c>
      <c r="J519" s="31"/>
      <c r="K519" s="21"/>
      <c r="L519" s="21"/>
      <c r="M519" s="21"/>
      <c r="N519" s="21"/>
      <c r="O519" s="22"/>
      <c r="P519" s="22"/>
      <c r="Q519" s="33"/>
      <c r="R519" s="33"/>
      <c r="S519" s="33"/>
      <c r="T519" s="33"/>
      <c r="U519" s="33" t="s">
        <v>828</v>
      </c>
      <c r="V519" s="33"/>
      <c r="W519" s="33"/>
      <c r="X519" s="33">
        <v>130</v>
      </c>
      <c r="Y519" s="33"/>
    </row>
    <row r="520" spans="1:25" ht="29.15" x14ac:dyDescent="0.4">
      <c r="A520" s="70" t="s">
        <v>833</v>
      </c>
      <c r="B520" s="70"/>
      <c r="C520" s="70"/>
      <c r="D520" s="70"/>
      <c r="E520" s="71" t="s">
        <v>836</v>
      </c>
      <c r="F520" s="72">
        <v>572</v>
      </c>
      <c r="G520" s="73" t="s">
        <v>1767</v>
      </c>
      <c r="H520" s="77"/>
      <c r="I520" s="77" t="s">
        <v>1447</v>
      </c>
      <c r="J520" s="72"/>
      <c r="K520" s="74"/>
      <c r="L520" s="74"/>
      <c r="M520" s="74"/>
      <c r="N520" s="74"/>
      <c r="O520" s="77"/>
      <c r="P520" s="77"/>
      <c r="Q520" s="306"/>
      <c r="R520" s="306"/>
      <c r="S520" s="306"/>
      <c r="T520" s="306"/>
      <c r="U520" s="306" t="s">
        <v>828</v>
      </c>
      <c r="V520" s="306"/>
      <c r="W520" s="306"/>
      <c r="X520" s="33">
        <v>131</v>
      </c>
      <c r="Y520" s="306"/>
    </row>
    <row r="521" spans="1:25" ht="29.15" x14ac:dyDescent="0.4">
      <c r="A521" s="70" t="s">
        <v>833</v>
      </c>
      <c r="B521" s="70"/>
      <c r="C521" s="70"/>
      <c r="D521" s="70"/>
      <c r="E521" s="71"/>
      <c r="F521" s="72">
        <v>575</v>
      </c>
      <c r="G521" s="110" t="s">
        <v>1766</v>
      </c>
      <c r="H521" s="77"/>
      <c r="I521" s="77" t="s">
        <v>1447</v>
      </c>
      <c r="J521" s="72"/>
      <c r="K521" s="74"/>
      <c r="L521" s="74"/>
      <c r="M521" s="74"/>
      <c r="N521" s="74"/>
      <c r="O521" s="77"/>
      <c r="P521" s="77"/>
      <c r="Q521" s="306"/>
      <c r="R521" s="306"/>
      <c r="S521" s="306"/>
      <c r="T521" s="306"/>
      <c r="U521" s="306" t="s">
        <v>828</v>
      </c>
      <c r="V521" s="306"/>
      <c r="W521" s="306"/>
      <c r="X521" s="33">
        <v>132</v>
      </c>
      <c r="Y521" s="306"/>
    </row>
    <row r="522" spans="1:25" x14ac:dyDescent="0.4">
      <c r="A522" s="31" t="s">
        <v>837</v>
      </c>
      <c r="B522" s="32"/>
      <c r="C522" s="31"/>
      <c r="D522" s="31"/>
      <c r="E522" s="30"/>
      <c r="F522" s="31">
        <v>593</v>
      </c>
      <c r="G522" s="56" t="s">
        <v>1765</v>
      </c>
      <c r="H522" s="22"/>
      <c r="I522" s="22" t="s">
        <v>1447</v>
      </c>
      <c r="J522" s="31"/>
      <c r="K522" s="21"/>
      <c r="L522" s="21"/>
      <c r="M522" s="21"/>
      <c r="N522" s="21"/>
      <c r="O522" s="22"/>
      <c r="P522" s="22"/>
      <c r="Q522" s="33"/>
      <c r="R522" s="33"/>
      <c r="S522" s="33"/>
      <c r="T522" s="33"/>
      <c r="U522" s="33" t="s">
        <v>828</v>
      </c>
      <c r="V522" s="33" t="s">
        <v>838</v>
      </c>
      <c r="W522" s="33"/>
      <c r="X522" s="33">
        <v>133</v>
      </c>
      <c r="Y522" s="33"/>
    </row>
    <row r="523" spans="1:25" ht="29.15" x14ac:dyDescent="0.4">
      <c r="A523" s="31" t="s">
        <v>837</v>
      </c>
      <c r="B523" s="32"/>
      <c r="C523" s="31"/>
      <c r="D523" s="31"/>
      <c r="E523" s="30"/>
      <c r="F523" s="31">
        <v>594</v>
      </c>
      <c r="G523" s="56" t="s">
        <v>1764</v>
      </c>
      <c r="H523" s="22"/>
      <c r="I523" s="22" t="s">
        <v>1447</v>
      </c>
      <c r="J523" s="31"/>
      <c r="K523" s="21"/>
      <c r="L523" s="21"/>
      <c r="M523" s="21"/>
      <c r="N523" s="21"/>
      <c r="O523" s="22"/>
      <c r="P523" s="22"/>
      <c r="Q523" s="33"/>
      <c r="R523" s="33"/>
      <c r="S523" s="33"/>
      <c r="T523" s="33"/>
      <c r="U523" s="33" t="s">
        <v>828</v>
      </c>
      <c r="V523" s="33"/>
      <c r="W523" s="33"/>
      <c r="X523" s="33">
        <v>134</v>
      </c>
      <c r="Y523" s="33"/>
    </row>
    <row r="524" spans="1:25" x14ac:dyDescent="0.4">
      <c r="A524" s="31" t="s">
        <v>837</v>
      </c>
      <c r="B524" s="32"/>
      <c r="C524" s="31"/>
      <c r="D524" s="31"/>
      <c r="E524" s="30"/>
      <c r="F524" s="31">
        <v>595</v>
      </c>
      <c r="G524" s="57" t="s">
        <v>1763</v>
      </c>
      <c r="H524" s="22"/>
      <c r="I524" s="22" t="s">
        <v>1447</v>
      </c>
      <c r="J524" s="31"/>
      <c r="K524" s="21"/>
      <c r="L524" s="21"/>
      <c r="M524" s="21"/>
      <c r="N524" s="21"/>
      <c r="O524" s="22"/>
      <c r="P524" s="22"/>
      <c r="Q524" s="33"/>
      <c r="R524" s="33"/>
      <c r="S524" s="33"/>
      <c r="T524" s="33"/>
      <c r="U524" s="33" t="s">
        <v>828</v>
      </c>
      <c r="V524" s="33"/>
      <c r="W524" s="33"/>
      <c r="X524" s="33">
        <v>135</v>
      </c>
      <c r="Y524" s="33"/>
    </row>
    <row r="525" spans="1:25" ht="29.15" x14ac:dyDescent="0.4">
      <c r="A525" s="31" t="s">
        <v>839</v>
      </c>
      <c r="B525" s="32"/>
      <c r="C525" s="31"/>
      <c r="D525" s="31"/>
      <c r="E525" s="30"/>
      <c r="F525" s="31">
        <v>576</v>
      </c>
      <c r="G525" s="56" t="s">
        <v>1762</v>
      </c>
      <c r="H525" s="22"/>
      <c r="I525" s="22" t="s">
        <v>1447</v>
      </c>
      <c r="J525" s="31"/>
      <c r="K525" s="21"/>
      <c r="L525" s="21"/>
      <c r="M525" s="21"/>
      <c r="N525" s="21"/>
      <c r="O525" s="22"/>
      <c r="P525" s="22"/>
      <c r="Q525" s="33"/>
      <c r="R525" s="33" t="s">
        <v>383</v>
      </c>
      <c r="S525" s="33"/>
      <c r="T525" s="33"/>
      <c r="U525" s="33" t="s">
        <v>828</v>
      </c>
      <c r="V525" s="33"/>
      <c r="W525" s="33"/>
      <c r="X525" s="33">
        <v>136</v>
      </c>
      <c r="Y525" s="33"/>
    </row>
    <row r="526" spans="1:25" ht="29.15" x14ac:dyDescent="0.4">
      <c r="A526" s="31" t="s">
        <v>839</v>
      </c>
      <c r="B526" s="32"/>
      <c r="C526" s="31"/>
      <c r="D526" s="31"/>
      <c r="E526" s="30"/>
      <c r="F526" s="31">
        <v>577</v>
      </c>
      <c r="G526" s="56" t="s">
        <v>1761</v>
      </c>
      <c r="H526" s="22"/>
      <c r="I526" s="22" t="s">
        <v>1447</v>
      </c>
      <c r="J526" s="31"/>
      <c r="K526" s="21"/>
      <c r="L526" s="21"/>
      <c r="M526" s="21"/>
      <c r="N526" s="21"/>
      <c r="O526" s="22"/>
      <c r="P526" s="22"/>
      <c r="Q526" s="33"/>
      <c r="R526" s="33"/>
      <c r="S526" s="33"/>
      <c r="T526" s="33"/>
      <c r="U526" s="33" t="s">
        <v>828</v>
      </c>
      <c r="V526" s="34" t="s">
        <v>840</v>
      </c>
      <c r="W526" s="33"/>
      <c r="X526" s="33">
        <v>137</v>
      </c>
      <c r="Y526" s="33"/>
    </row>
    <row r="527" spans="1:25" ht="29.15" x14ac:dyDescent="0.4">
      <c r="A527" s="31" t="s">
        <v>839</v>
      </c>
      <c r="B527" s="32"/>
      <c r="C527" s="31"/>
      <c r="D527" s="31"/>
      <c r="E527" s="30"/>
      <c r="F527" s="31">
        <v>578</v>
      </c>
      <c r="G527" s="56" t="s">
        <v>1760</v>
      </c>
      <c r="H527" s="22"/>
      <c r="I527" s="22" t="s">
        <v>1447</v>
      </c>
      <c r="J527" s="31"/>
      <c r="K527" s="21"/>
      <c r="L527" s="21"/>
      <c r="M527" s="21"/>
      <c r="N527" s="21"/>
      <c r="O527" s="22"/>
      <c r="P527" s="22"/>
      <c r="Q527" s="33"/>
      <c r="R527" s="33"/>
      <c r="S527" s="33"/>
      <c r="T527" s="33"/>
      <c r="U527" s="33" t="s">
        <v>828</v>
      </c>
      <c r="V527" s="33"/>
      <c r="W527" s="33"/>
      <c r="X527" s="33">
        <v>138</v>
      </c>
      <c r="Y527" s="33"/>
    </row>
    <row r="528" spans="1:25" ht="29.15" x14ac:dyDescent="0.4">
      <c r="A528" s="31" t="s">
        <v>839</v>
      </c>
      <c r="B528" s="32"/>
      <c r="C528" s="31"/>
      <c r="D528" s="31"/>
      <c r="E528" s="30"/>
      <c r="F528" s="31">
        <v>587</v>
      </c>
      <c r="G528" s="56" t="s">
        <v>1759</v>
      </c>
      <c r="H528" s="22"/>
      <c r="I528" s="22" t="s">
        <v>1447</v>
      </c>
      <c r="J528" s="31"/>
      <c r="K528" s="21"/>
      <c r="L528" s="21"/>
      <c r="M528" s="21"/>
      <c r="N528" s="21"/>
      <c r="O528" s="22"/>
      <c r="P528" s="22"/>
      <c r="Q528" s="33"/>
      <c r="R528" s="33"/>
      <c r="S528" s="33"/>
      <c r="T528" s="33"/>
      <c r="U528" s="33" t="s">
        <v>828</v>
      </c>
      <c r="V528" s="33" t="s">
        <v>838</v>
      </c>
      <c r="W528" s="33"/>
      <c r="X528" s="33">
        <v>139</v>
      </c>
      <c r="Y528" s="33"/>
    </row>
    <row r="529" spans="1:25" ht="29.15" x14ac:dyDescent="0.4">
      <c r="A529" s="31" t="s">
        <v>839</v>
      </c>
      <c r="B529" s="32"/>
      <c r="C529" s="31"/>
      <c r="D529" s="31"/>
      <c r="E529" s="30"/>
      <c r="F529" s="31">
        <v>585</v>
      </c>
      <c r="G529" s="56" t="s">
        <v>1758</v>
      </c>
      <c r="H529" s="22"/>
      <c r="I529" s="22" t="s">
        <v>1447</v>
      </c>
      <c r="J529" s="31"/>
      <c r="K529" s="21"/>
      <c r="L529" s="21"/>
      <c r="M529" s="21"/>
      <c r="N529" s="21"/>
      <c r="O529" s="22"/>
      <c r="P529" s="22"/>
      <c r="Q529" s="33"/>
      <c r="R529" s="33"/>
      <c r="S529" s="33"/>
      <c r="T529" s="33"/>
      <c r="U529" s="33" t="s">
        <v>828</v>
      </c>
      <c r="V529" s="34" t="s">
        <v>840</v>
      </c>
      <c r="W529" s="33"/>
      <c r="X529" s="33">
        <v>140</v>
      </c>
      <c r="Y529" s="33"/>
    </row>
    <row r="530" spans="1:25" ht="29.15" x14ac:dyDescent="0.4">
      <c r="A530" s="31" t="s">
        <v>839</v>
      </c>
      <c r="B530" s="32"/>
      <c r="C530" s="31"/>
      <c r="D530" s="31"/>
      <c r="E530" s="30"/>
      <c r="F530" s="31">
        <v>586</v>
      </c>
      <c r="G530" s="56" t="s">
        <v>1757</v>
      </c>
      <c r="H530" s="22"/>
      <c r="I530" s="22" t="s">
        <v>1447</v>
      </c>
      <c r="J530" s="31"/>
      <c r="K530" s="21"/>
      <c r="L530" s="21"/>
      <c r="M530" s="21"/>
      <c r="N530" s="21"/>
      <c r="O530" s="22"/>
      <c r="P530" s="22"/>
      <c r="Q530" s="33"/>
      <c r="R530" s="33"/>
      <c r="S530" s="33"/>
      <c r="T530" s="33"/>
      <c r="U530" s="33" t="s">
        <v>828</v>
      </c>
      <c r="V530" s="34" t="s">
        <v>840</v>
      </c>
      <c r="W530" s="33"/>
      <c r="X530" s="33">
        <v>141</v>
      </c>
      <c r="Y530" s="33"/>
    </row>
    <row r="531" spans="1:25" ht="29.15" x14ac:dyDescent="0.4">
      <c r="A531" s="31" t="s">
        <v>839</v>
      </c>
      <c r="B531" s="32"/>
      <c r="C531" s="31"/>
      <c r="D531" s="31"/>
      <c r="E531" s="30"/>
      <c r="F531" s="31">
        <v>583</v>
      </c>
      <c r="G531" s="56" t="s">
        <v>1756</v>
      </c>
      <c r="H531" s="22"/>
      <c r="I531" s="22" t="s">
        <v>1447</v>
      </c>
      <c r="J531" s="31"/>
      <c r="K531" s="21"/>
      <c r="L531" s="21"/>
      <c r="M531" s="21"/>
      <c r="N531" s="21"/>
      <c r="O531" s="22"/>
      <c r="P531" s="22"/>
      <c r="Q531" s="33"/>
      <c r="R531" s="33"/>
      <c r="S531" s="33"/>
      <c r="T531" s="33"/>
      <c r="U531" s="33" t="s">
        <v>828</v>
      </c>
      <c r="V531" s="34" t="s">
        <v>840</v>
      </c>
      <c r="W531" s="33"/>
      <c r="X531" s="33">
        <v>142</v>
      </c>
      <c r="Y531" s="33"/>
    </row>
    <row r="532" spans="1:25" ht="29.15" x14ac:dyDescent="0.4">
      <c r="A532" s="31" t="s">
        <v>839</v>
      </c>
      <c r="B532" s="32"/>
      <c r="C532" s="31"/>
      <c r="D532" s="31"/>
      <c r="E532" s="30"/>
      <c r="F532" s="31">
        <v>584</v>
      </c>
      <c r="G532" s="56" t="s">
        <v>1755</v>
      </c>
      <c r="H532" s="22"/>
      <c r="I532" s="22" t="s">
        <v>1447</v>
      </c>
      <c r="J532" s="31"/>
      <c r="K532" s="21"/>
      <c r="L532" s="21"/>
      <c r="M532" s="21"/>
      <c r="N532" s="21"/>
      <c r="O532" s="22"/>
      <c r="P532" s="22"/>
      <c r="Q532" s="33"/>
      <c r="R532" s="33" t="s">
        <v>383</v>
      </c>
      <c r="S532" s="33"/>
      <c r="T532" s="33"/>
      <c r="U532" s="33" t="s">
        <v>828</v>
      </c>
      <c r="V532" s="33"/>
      <c r="W532" s="33"/>
      <c r="X532" s="33">
        <v>143</v>
      </c>
      <c r="Y532" s="33"/>
    </row>
    <row r="533" spans="1:25" x14ac:dyDescent="0.4">
      <c r="A533" s="31" t="s">
        <v>839</v>
      </c>
      <c r="B533" s="32"/>
      <c r="C533" s="31"/>
      <c r="D533" s="31"/>
      <c r="E533" s="30"/>
      <c r="F533" s="31">
        <v>589</v>
      </c>
      <c r="G533" s="57" t="s">
        <v>1754</v>
      </c>
      <c r="H533" s="22"/>
      <c r="I533" s="22" t="s">
        <v>1447</v>
      </c>
      <c r="J533" s="31"/>
      <c r="K533" s="21"/>
      <c r="L533" s="21"/>
      <c r="M533" s="21"/>
      <c r="N533" s="21"/>
      <c r="O533" s="22"/>
      <c r="P533" s="22"/>
      <c r="Q533" s="33"/>
      <c r="R533" s="33" t="s">
        <v>383</v>
      </c>
      <c r="S533" s="33"/>
      <c r="T533" s="33"/>
      <c r="U533" s="33" t="s">
        <v>828</v>
      </c>
      <c r="V533" s="33"/>
      <c r="W533" s="33"/>
      <c r="X533" s="33">
        <v>144</v>
      </c>
      <c r="Y533" s="33"/>
    </row>
    <row r="534" spans="1:25" ht="43.75" x14ac:dyDescent="0.4">
      <c r="A534" s="31" t="s">
        <v>839</v>
      </c>
      <c r="B534" s="32"/>
      <c r="C534" s="31"/>
      <c r="D534" s="31"/>
      <c r="E534" s="30"/>
      <c r="F534" s="31">
        <v>590</v>
      </c>
      <c r="G534" s="56" t="s">
        <v>1753</v>
      </c>
      <c r="H534" s="22"/>
      <c r="I534" s="22" t="s">
        <v>1447</v>
      </c>
      <c r="J534" s="31"/>
      <c r="K534" s="21"/>
      <c r="L534" s="21"/>
      <c r="M534" s="21"/>
      <c r="N534" s="21"/>
      <c r="O534" s="22"/>
      <c r="P534" s="22"/>
      <c r="Q534" s="33"/>
      <c r="R534" s="33"/>
      <c r="S534" s="33"/>
      <c r="T534" s="33"/>
      <c r="U534" s="33" t="s">
        <v>828</v>
      </c>
      <c r="V534" s="33"/>
      <c r="W534" s="33"/>
      <c r="X534" s="33">
        <v>145</v>
      </c>
      <c r="Y534" s="33"/>
    </row>
    <row r="535" spans="1:25" ht="29.15" x14ac:dyDescent="0.4">
      <c r="A535" s="31" t="s">
        <v>839</v>
      </c>
      <c r="B535" s="32"/>
      <c r="C535" s="31"/>
      <c r="D535" s="31"/>
      <c r="E535" s="30"/>
      <c r="F535" s="31">
        <v>580</v>
      </c>
      <c r="G535" s="56" t="s">
        <v>1752</v>
      </c>
      <c r="H535" s="22"/>
      <c r="I535" s="22" t="s">
        <v>1447</v>
      </c>
      <c r="J535" s="31"/>
      <c r="K535" s="21"/>
      <c r="L535" s="21"/>
      <c r="M535" s="21"/>
      <c r="N535" s="21"/>
      <c r="O535" s="22"/>
      <c r="P535" s="22"/>
      <c r="Q535" s="33"/>
      <c r="R535" s="33"/>
      <c r="S535" s="33"/>
      <c r="T535" s="33"/>
      <c r="U535" s="33" t="s">
        <v>828</v>
      </c>
      <c r="V535" s="33"/>
      <c r="W535" s="33"/>
      <c r="X535" s="33">
        <v>146</v>
      </c>
      <c r="Y535" s="33"/>
    </row>
    <row r="536" spans="1:25" x14ac:dyDescent="0.4">
      <c r="A536" s="31" t="s">
        <v>839</v>
      </c>
      <c r="B536" s="32"/>
      <c r="C536" s="31"/>
      <c r="D536" s="31"/>
      <c r="E536" s="30"/>
      <c r="F536" s="31">
        <v>592</v>
      </c>
      <c r="G536" s="56" t="s">
        <v>1751</v>
      </c>
      <c r="H536" s="22"/>
      <c r="I536" s="22" t="s">
        <v>1447</v>
      </c>
      <c r="J536" s="31"/>
      <c r="K536" s="21"/>
      <c r="L536" s="21"/>
      <c r="M536" s="21"/>
      <c r="N536" s="21"/>
      <c r="O536" s="22"/>
      <c r="P536" s="22"/>
      <c r="Q536" s="33"/>
      <c r="R536" s="33"/>
      <c r="S536" s="33"/>
      <c r="T536" s="33"/>
      <c r="U536" s="33" t="s">
        <v>828</v>
      </c>
      <c r="V536" s="33"/>
      <c r="W536" s="33"/>
      <c r="X536" s="33">
        <v>147</v>
      </c>
      <c r="Y536" s="33"/>
    </row>
    <row r="537" spans="1:25" x14ac:dyDescent="0.4">
      <c r="A537" s="31" t="s">
        <v>839</v>
      </c>
      <c r="B537" s="32"/>
      <c r="C537" s="31"/>
      <c r="D537" s="31"/>
      <c r="E537" s="30"/>
      <c r="F537" s="31">
        <v>581</v>
      </c>
      <c r="G537" s="56" t="s">
        <v>1750</v>
      </c>
      <c r="H537" s="22"/>
      <c r="I537" s="22" t="s">
        <v>1447</v>
      </c>
      <c r="J537" s="31"/>
      <c r="K537" s="21"/>
      <c r="L537" s="21"/>
      <c r="M537" s="21"/>
      <c r="N537" s="21"/>
      <c r="O537" s="22"/>
      <c r="P537" s="22"/>
      <c r="Q537" s="33"/>
      <c r="R537" s="33"/>
      <c r="S537" s="33"/>
      <c r="T537" s="33"/>
      <c r="U537" s="33" t="s">
        <v>828</v>
      </c>
      <c r="V537" s="33"/>
      <c r="W537" s="33"/>
      <c r="X537" s="33">
        <v>148</v>
      </c>
      <c r="Y537" s="33"/>
    </row>
    <row r="538" spans="1:25" ht="29.15" x14ac:dyDescent="0.4">
      <c r="A538" s="31" t="s">
        <v>839</v>
      </c>
      <c r="B538" s="32"/>
      <c r="C538" s="31"/>
      <c r="D538" s="31"/>
      <c r="E538" s="30"/>
      <c r="F538" s="31">
        <v>588</v>
      </c>
      <c r="G538" s="56" t="s">
        <v>1749</v>
      </c>
      <c r="H538" s="22"/>
      <c r="I538" s="22" t="s">
        <v>1447</v>
      </c>
      <c r="J538" s="31"/>
      <c r="K538" s="21"/>
      <c r="L538" s="21"/>
      <c r="M538" s="21"/>
      <c r="N538" s="21"/>
      <c r="O538" s="22"/>
      <c r="P538" s="22"/>
      <c r="Q538" s="33"/>
      <c r="R538" s="33"/>
      <c r="S538" s="33"/>
      <c r="T538" s="33"/>
      <c r="U538" s="33" t="s">
        <v>828</v>
      </c>
      <c r="V538" s="34" t="s">
        <v>840</v>
      </c>
      <c r="W538" s="33"/>
      <c r="X538" s="33">
        <v>149</v>
      </c>
      <c r="Y538" s="33"/>
    </row>
    <row r="539" spans="1:25" ht="29.15" x14ac:dyDescent="0.4">
      <c r="A539" s="31" t="s">
        <v>839</v>
      </c>
      <c r="B539" s="32"/>
      <c r="C539" s="31"/>
      <c r="D539" s="31"/>
      <c r="E539" s="30"/>
      <c r="F539" s="31">
        <v>582</v>
      </c>
      <c r="G539" s="56" t="s">
        <v>1748</v>
      </c>
      <c r="H539" s="22"/>
      <c r="I539" s="22" t="s">
        <v>1447</v>
      </c>
      <c r="J539" s="31"/>
      <c r="K539" s="21"/>
      <c r="L539" s="21"/>
      <c r="M539" s="21"/>
      <c r="N539" s="21"/>
      <c r="O539" s="22"/>
      <c r="P539" s="22"/>
      <c r="Q539" s="33"/>
      <c r="R539" s="33"/>
      <c r="S539" s="33"/>
      <c r="T539" s="33"/>
      <c r="U539" s="33" t="s">
        <v>828</v>
      </c>
      <c r="V539" s="33"/>
      <c r="W539" s="33"/>
      <c r="X539" s="33">
        <v>150</v>
      </c>
      <c r="Y539" s="33"/>
    </row>
    <row r="540" spans="1:25" ht="43.75" x14ac:dyDescent="0.4">
      <c r="A540" s="31" t="s">
        <v>839</v>
      </c>
      <c r="B540" s="32"/>
      <c r="C540" s="31"/>
      <c r="D540" s="31"/>
      <c r="E540" s="30"/>
      <c r="F540" s="31">
        <v>579</v>
      </c>
      <c r="G540" s="56" t="s">
        <v>1747</v>
      </c>
      <c r="H540" s="22"/>
      <c r="I540" s="22" t="s">
        <v>1447</v>
      </c>
      <c r="J540" s="31"/>
      <c r="K540" s="21"/>
      <c r="L540" s="21"/>
      <c r="M540" s="21"/>
      <c r="N540" s="21"/>
      <c r="O540" s="22"/>
      <c r="P540" s="22"/>
      <c r="Q540" s="33"/>
      <c r="R540" s="33"/>
      <c r="S540" s="33"/>
      <c r="T540" s="33"/>
      <c r="U540" s="33" t="s">
        <v>828</v>
      </c>
      <c r="V540" s="33"/>
      <c r="W540" s="33"/>
      <c r="X540" s="33">
        <v>151</v>
      </c>
      <c r="Y540" s="33"/>
    </row>
    <row r="541" spans="1:25" ht="29.15" x14ac:dyDescent="0.4">
      <c r="A541" s="31" t="s">
        <v>839</v>
      </c>
      <c r="B541" s="32"/>
      <c r="C541" s="31"/>
      <c r="D541" s="31"/>
      <c r="E541" s="30"/>
      <c r="F541" s="31">
        <v>591</v>
      </c>
      <c r="G541" s="56" t="s">
        <v>1746</v>
      </c>
      <c r="H541" s="22"/>
      <c r="I541" s="22" t="s">
        <v>1447</v>
      </c>
      <c r="J541" s="31"/>
      <c r="K541" s="21"/>
      <c r="L541" s="21"/>
      <c r="M541" s="21"/>
      <c r="N541" s="21"/>
      <c r="O541" s="22"/>
      <c r="P541" s="22"/>
      <c r="Q541" s="33"/>
      <c r="R541" s="33"/>
      <c r="S541" s="33"/>
      <c r="T541" s="33"/>
      <c r="U541" s="33" t="s">
        <v>828</v>
      </c>
      <c r="V541" s="33"/>
      <c r="W541" s="33"/>
      <c r="X541" s="33">
        <v>152</v>
      </c>
      <c r="Y541" s="33"/>
    </row>
    <row r="542" spans="1:25" ht="43.75" x14ac:dyDescent="0.4">
      <c r="A542" s="31" t="s">
        <v>841</v>
      </c>
      <c r="B542" s="32"/>
      <c r="C542" s="31"/>
      <c r="D542" s="31"/>
      <c r="E542" s="30"/>
      <c r="F542" s="31">
        <v>596</v>
      </c>
      <c r="G542" s="56" t="s">
        <v>1745</v>
      </c>
      <c r="H542" s="22"/>
      <c r="I542" s="22" t="s">
        <v>1447</v>
      </c>
      <c r="J542" s="32" t="s">
        <v>1415</v>
      </c>
      <c r="K542" s="21"/>
      <c r="L542" s="21"/>
      <c r="M542" s="21"/>
      <c r="N542" s="21"/>
      <c r="O542" s="22"/>
      <c r="P542" s="22"/>
      <c r="Q542" s="33"/>
      <c r="R542" s="33"/>
      <c r="S542" s="33"/>
      <c r="T542" s="33"/>
      <c r="U542" s="33" t="s">
        <v>828</v>
      </c>
      <c r="V542" s="33"/>
      <c r="W542" s="33"/>
      <c r="X542" s="33">
        <v>153</v>
      </c>
      <c r="Y542" s="33"/>
    </row>
    <row r="543" spans="1:25" x14ac:dyDescent="0.4">
      <c r="A543" s="31" t="s">
        <v>841</v>
      </c>
      <c r="B543" s="32"/>
      <c r="C543" s="31"/>
      <c r="D543" s="31"/>
      <c r="E543" s="30"/>
      <c r="F543" s="31">
        <v>597</v>
      </c>
      <c r="G543" s="56" t="s">
        <v>1744</v>
      </c>
      <c r="H543" s="22"/>
      <c r="I543" s="22" t="s">
        <v>1447</v>
      </c>
      <c r="J543" s="31"/>
      <c r="K543" s="21"/>
      <c r="L543" s="21"/>
      <c r="M543" s="21"/>
      <c r="N543" s="21"/>
      <c r="O543" s="22"/>
      <c r="P543" s="22"/>
      <c r="Q543" s="33"/>
      <c r="R543" s="33" t="s">
        <v>383</v>
      </c>
      <c r="S543" s="33"/>
      <c r="T543" s="33"/>
      <c r="U543" s="33" t="s">
        <v>828</v>
      </c>
      <c r="V543" s="33"/>
      <c r="W543" s="33"/>
      <c r="X543" s="33">
        <v>154</v>
      </c>
      <c r="Y543" s="33"/>
    </row>
    <row r="544" spans="1:25" x14ac:dyDescent="0.4">
      <c r="A544" s="31" t="s">
        <v>841</v>
      </c>
      <c r="B544" s="32"/>
      <c r="C544" s="31"/>
      <c r="D544" s="31"/>
      <c r="E544" s="30"/>
      <c r="F544" s="31">
        <v>598</v>
      </c>
      <c r="G544" s="57" t="s">
        <v>1743</v>
      </c>
      <c r="H544" s="21"/>
      <c r="I544" s="22" t="s">
        <v>1447</v>
      </c>
      <c r="J544" s="31"/>
      <c r="K544" s="21"/>
      <c r="L544" s="21"/>
      <c r="M544" s="21"/>
      <c r="N544" s="21"/>
      <c r="O544" s="22"/>
      <c r="P544" s="22"/>
      <c r="Q544" s="33"/>
      <c r="R544" s="33"/>
      <c r="S544" s="33"/>
      <c r="T544" s="33"/>
      <c r="U544" s="33" t="s">
        <v>828</v>
      </c>
      <c r="V544" s="33"/>
      <c r="W544" s="33"/>
      <c r="X544" s="33">
        <v>155</v>
      </c>
      <c r="Y544" s="33"/>
    </row>
    <row r="545" spans="1:25" ht="29.15" x14ac:dyDescent="0.4">
      <c r="A545" s="31" t="s">
        <v>841</v>
      </c>
      <c r="B545" s="32"/>
      <c r="C545" s="31"/>
      <c r="D545" s="31"/>
      <c r="E545" s="30"/>
      <c r="F545" s="31">
        <v>599</v>
      </c>
      <c r="G545" s="56" t="s">
        <v>1742</v>
      </c>
      <c r="H545" s="21" t="s">
        <v>1641</v>
      </c>
      <c r="I545" s="22" t="s">
        <v>1447</v>
      </c>
      <c r="J545" s="31"/>
      <c r="K545" s="21"/>
      <c r="L545" s="21"/>
      <c r="M545" s="21"/>
      <c r="N545" s="21"/>
      <c r="O545" s="22"/>
      <c r="P545" s="22"/>
      <c r="Q545" s="33"/>
      <c r="R545" s="33"/>
      <c r="S545" s="33"/>
      <c r="T545" s="33"/>
      <c r="U545" s="33" t="s">
        <v>828</v>
      </c>
      <c r="V545" s="33"/>
      <c r="W545" s="33"/>
      <c r="X545" s="33">
        <v>156</v>
      </c>
      <c r="Y545" s="33"/>
    </row>
    <row r="546" spans="1:25" ht="29.15" x14ac:dyDescent="0.4">
      <c r="A546" s="31" t="s">
        <v>841</v>
      </c>
      <c r="B546" s="32"/>
      <c r="C546" s="31"/>
      <c r="D546" s="31"/>
      <c r="E546" s="30"/>
      <c r="F546" s="31">
        <v>600</v>
      </c>
      <c r="G546" s="56" t="s">
        <v>1741</v>
      </c>
      <c r="H546" s="21" t="s">
        <v>1641</v>
      </c>
      <c r="I546" s="22" t="s">
        <v>1447</v>
      </c>
      <c r="J546" s="31"/>
      <c r="K546" s="21"/>
      <c r="L546" s="21"/>
      <c r="M546" s="21"/>
      <c r="N546" s="21"/>
      <c r="O546" s="22"/>
      <c r="P546" s="22"/>
      <c r="Q546" s="33"/>
      <c r="R546" s="33"/>
      <c r="S546" s="33"/>
      <c r="T546" s="33"/>
      <c r="U546" s="33" t="s">
        <v>828</v>
      </c>
      <c r="V546" s="33"/>
      <c r="W546" s="33"/>
      <c r="X546" s="33">
        <v>157</v>
      </c>
      <c r="Y546" s="33"/>
    </row>
    <row r="547" spans="1:25" ht="29.15" x14ac:dyDescent="0.4">
      <c r="A547" s="31" t="s">
        <v>841</v>
      </c>
      <c r="B547" s="32"/>
      <c r="C547" s="31"/>
      <c r="D547" s="31"/>
      <c r="E547" s="30"/>
      <c r="F547" s="31">
        <v>601</v>
      </c>
      <c r="G547" s="56" t="s">
        <v>1740</v>
      </c>
      <c r="H547" s="22"/>
      <c r="I547" s="22" t="s">
        <v>1447</v>
      </c>
      <c r="J547" s="31"/>
      <c r="K547" s="21"/>
      <c r="L547" s="21"/>
      <c r="M547" s="21"/>
      <c r="N547" s="21"/>
      <c r="O547" s="22"/>
      <c r="P547" s="22"/>
      <c r="Q547" s="33"/>
      <c r="R547" s="33"/>
      <c r="S547" s="33"/>
      <c r="T547" s="33"/>
      <c r="U547" s="33" t="s">
        <v>828</v>
      </c>
      <c r="V547" s="33"/>
      <c r="W547" s="33"/>
      <c r="X547" s="33">
        <v>158</v>
      </c>
      <c r="Y547" s="33"/>
    </row>
    <row r="548" spans="1:25" ht="29.15" x14ac:dyDescent="0.4">
      <c r="A548" s="31" t="s">
        <v>841</v>
      </c>
      <c r="B548" s="32"/>
      <c r="C548" s="31"/>
      <c r="D548" s="31"/>
      <c r="E548" s="30"/>
      <c r="F548" s="31">
        <v>603</v>
      </c>
      <c r="G548" s="56" t="s">
        <v>1739</v>
      </c>
      <c r="H548" s="22"/>
      <c r="I548" s="22" t="s">
        <v>1447</v>
      </c>
      <c r="J548" s="31"/>
      <c r="K548" s="21"/>
      <c r="L548" s="21"/>
      <c r="M548" s="21"/>
      <c r="N548" s="21"/>
      <c r="O548" s="22"/>
      <c r="P548" s="22"/>
      <c r="Q548" s="33"/>
      <c r="R548" s="33"/>
      <c r="S548" s="33"/>
      <c r="T548" s="33"/>
      <c r="U548" s="33" t="s">
        <v>828</v>
      </c>
      <c r="V548" s="33"/>
      <c r="W548" s="33"/>
      <c r="X548" s="33">
        <v>159</v>
      </c>
      <c r="Y548" s="33"/>
    </row>
    <row r="549" spans="1:25" ht="29.15" x14ac:dyDescent="0.4">
      <c r="A549" s="31" t="s">
        <v>841</v>
      </c>
      <c r="B549" s="32"/>
      <c r="C549" s="31"/>
      <c r="D549" s="31"/>
      <c r="E549" s="30"/>
      <c r="F549" s="31">
        <v>604</v>
      </c>
      <c r="G549" s="56" t="s">
        <v>1738</v>
      </c>
      <c r="H549" s="22"/>
      <c r="I549" s="22" t="s">
        <v>1447</v>
      </c>
      <c r="J549" s="31"/>
      <c r="K549" s="21"/>
      <c r="L549" s="21"/>
      <c r="M549" s="21"/>
      <c r="N549" s="21"/>
      <c r="O549" s="22"/>
      <c r="P549" s="22"/>
      <c r="Q549" s="33"/>
      <c r="R549" s="33"/>
      <c r="S549" s="33"/>
      <c r="T549" s="33"/>
      <c r="U549" s="33" t="s">
        <v>828</v>
      </c>
      <c r="V549" s="33"/>
      <c r="W549" s="33"/>
      <c r="X549" s="33">
        <v>160</v>
      </c>
      <c r="Y549" s="33"/>
    </row>
    <row r="550" spans="1:25" ht="29.15" x14ac:dyDescent="0.4">
      <c r="A550" s="31" t="s">
        <v>841</v>
      </c>
      <c r="B550" s="32"/>
      <c r="C550" s="31"/>
      <c r="D550" s="31"/>
      <c r="E550" s="30"/>
      <c r="F550" s="31">
        <v>605</v>
      </c>
      <c r="G550" s="56" t="s">
        <v>1737</v>
      </c>
      <c r="H550" s="22"/>
      <c r="I550" s="22" t="s">
        <v>1447</v>
      </c>
      <c r="J550" s="31"/>
      <c r="K550" s="21"/>
      <c r="L550" s="21"/>
      <c r="M550" s="21"/>
      <c r="N550" s="21"/>
      <c r="O550" s="22"/>
      <c r="P550" s="22"/>
      <c r="Q550" s="33"/>
      <c r="R550" s="33"/>
      <c r="S550" s="33"/>
      <c r="T550" s="33"/>
      <c r="U550" s="33" t="s">
        <v>828</v>
      </c>
      <c r="V550" s="33"/>
      <c r="W550" s="33"/>
      <c r="X550" s="33">
        <v>161</v>
      </c>
      <c r="Y550" s="33"/>
    </row>
    <row r="551" spans="1:25" ht="29.15" x14ac:dyDescent="0.4">
      <c r="A551" s="72" t="s">
        <v>841</v>
      </c>
      <c r="B551" s="70"/>
      <c r="C551" s="72"/>
      <c r="D551" s="72"/>
      <c r="E551" s="71" t="s">
        <v>842</v>
      </c>
      <c r="F551" s="72">
        <v>606</v>
      </c>
      <c r="G551" s="73" t="s">
        <v>1736</v>
      </c>
      <c r="H551" s="77"/>
      <c r="I551" s="77" t="s">
        <v>1447</v>
      </c>
      <c r="J551" s="72"/>
      <c r="K551" s="74"/>
      <c r="L551" s="74"/>
      <c r="M551" s="74"/>
      <c r="N551" s="74"/>
      <c r="O551" s="77"/>
      <c r="P551" s="77" t="s">
        <v>843</v>
      </c>
      <c r="Q551" s="306"/>
      <c r="R551" s="306"/>
      <c r="S551" s="306"/>
      <c r="T551" s="306"/>
      <c r="U551" s="306" t="s">
        <v>828</v>
      </c>
      <c r="V551" s="306"/>
      <c r="W551" s="306"/>
      <c r="X551" s="33">
        <v>162</v>
      </c>
      <c r="Y551" s="306"/>
    </row>
    <row r="552" spans="1:25" ht="72.900000000000006" x14ac:dyDescent="0.4">
      <c r="A552" s="72" t="s">
        <v>841</v>
      </c>
      <c r="B552" s="70"/>
      <c r="C552" s="72"/>
      <c r="D552" s="72"/>
      <c r="E552" s="71"/>
      <c r="F552" s="72">
        <v>318</v>
      </c>
      <c r="G552" s="73" t="s">
        <v>1735</v>
      </c>
      <c r="H552" s="74" t="s">
        <v>1486</v>
      </c>
      <c r="I552" s="76" t="s">
        <v>1433</v>
      </c>
      <c r="J552" s="76"/>
      <c r="K552" s="74"/>
      <c r="L552" s="74"/>
      <c r="M552" s="74"/>
      <c r="N552" s="74"/>
      <c r="O552" s="74"/>
      <c r="P552" s="77" t="s">
        <v>843</v>
      </c>
      <c r="Q552" s="305"/>
      <c r="R552" s="306"/>
      <c r="S552" s="306"/>
      <c r="T552" s="306"/>
      <c r="U552" s="306" t="s">
        <v>633</v>
      </c>
      <c r="V552" s="306"/>
      <c r="W552" s="306"/>
      <c r="X552" s="306">
        <v>547</v>
      </c>
      <c r="Y552" s="306"/>
    </row>
    <row r="553" spans="1:25" x14ac:dyDescent="0.4">
      <c r="A553" s="31" t="s">
        <v>841</v>
      </c>
      <c r="B553" s="32"/>
      <c r="C553" s="31"/>
      <c r="D553" s="31"/>
      <c r="E553" s="54"/>
      <c r="F553" s="31">
        <v>602</v>
      </c>
      <c r="G553" s="56" t="s">
        <v>1734</v>
      </c>
      <c r="H553" s="22"/>
      <c r="I553" s="22" t="s">
        <v>1447</v>
      </c>
      <c r="J553" s="31"/>
      <c r="K553" s="21"/>
      <c r="L553" s="21"/>
      <c r="M553" s="21"/>
      <c r="N553" s="21"/>
      <c r="O553" s="22"/>
      <c r="P553" s="22"/>
      <c r="Q553" s="33"/>
      <c r="R553" s="33"/>
      <c r="S553" s="33"/>
      <c r="T553" s="33"/>
      <c r="U553" s="33" t="s">
        <v>828</v>
      </c>
      <c r="V553" s="33"/>
      <c r="W553" s="33"/>
      <c r="X553" s="33">
        <v>163</v>
      </c>
      <c r="Y553" s="33"/>
    </row>
    <row r="554" spans="1:25" ht="43.75" x14ac:dyDescent="0.4">
      <c r="A554" s="68" t="s">
        <v>844</v>
      </c>
      <c r="B554" s="68"/>
      <c r="C554" s="68"/>
      <c r="D554" s="68"/>
      <c r="E554" s="83"/>
      <c r="F554" s="68">
        <v>151</v>
      </c>
      <c r="G554" s="56" t="s">
        <v>1643</v>
      </c>
      <c r="H554" s="21" t="s">
        <v>1642</v>
      </c>
      <c r="I554" s="2" t="s">
        <v>1419</v>
      </c>
      <c r="J554" s="59"/>
      <c r="K554" s="105"/>
      <c r="L554" s="105"/>
      <c r="M554" s="105"/>
      <c r="N554" s="105"/>
      <c r="O554" s="57"/>
      <c r="P554" s="22"/>
      <c r="Q554" s="33"/>
      <c r="R554" s="30"/>
      <c r="S554" s="54"/>
      <c r="T554" s="33"/>
      <c r="U554" s="33" t="s">
        <v>14</v>
      </c>
      <c r="V554" s="33" t="s">
        <v>838</v>
      </c>
      <c r="W554" s="33"/>
      <c r="X554" s="33">
        <v>548</v>
      </c>
      <c r="Y554" s="33"/>
    </row>
    <row r="555" spans="1:25" ht="43.75" x14ac:dyDescent="0.4">
      <c r="A555" s="68" t="s">
        <v>844</v>
      </c>
      <c r="B555" s="68"/>
      <c r="C555" s="68"/>
      <c r="D555" s="68"/>
      <c r="E555" s="83"/>
      <c r="F555" s="68">
        <v>152</v>
      </c>
      <c r="G555" s="56" t="s">
        <v>1644</v>
      </c>
      <c r="H555" s="21" t="s">
        <v>1642</v>
      </c>
      <c r="I555" s="2" t="s">
        <v>1419</v>
      </c>
      <c r="J555" s="59"/>
      <c r="K555" s="105"/>
      <c r="L555" s="105"/>
      <c r="M555" s="105"/>
      <c r="N555" s="105"/>
      <c r="O555" s="57"/>
      <c r="P555" s="22"/>
      <c r="Q555" s="33"/>
      <c r="R555" s="30"/>
      <c r="S555" s="54"/>
      <c r="T555" s="33"/>
      <c r="U555" s="33" t="s">
        <v>14</v>
      </c>
      <c r="V555" s="33"/>
      <c r="W555" s="33"/>
      <c r="X555" s="33">
        <v>549</v>
      </c>
      <c r="Y555" s="33"/>
    </row>
    <row r="556" spans="1:25" ht="72.900000000000006" x14ac:dyDescent="0.4">
      <c r="A556" s="100" t="s">
        <v>845</v>
      </c>
      <c r="B556" s="101"/>
      <c r="C556" s="100"/>
      <c r="D556" s="100"/>
      <c r="E556" s="111" t="s">
        <v>846</v>
      </c>
      <c r="F556" s="101" t="s">
        <v>847</v>
      </c>
      <c r="G556" s="73" t="s">
        <v>1645</v>
      </c>
      <c r="H556" s="74" t="s">
        <v>1642</v>
      </c>
      <c r="I556" s="53" t="s">
        <v>1419</v>
      </c>
      <c r="J556" s="76"/>
      <c r="K556" s="107" t="s">
        <v>383</v>
      </c>
      <c r="L556" s="107"/>
      <c r="M556" s="107"/>
      <c r="N556" s="107" t="s">
        <v>848</v>
      </c>
      <c r="O556" s="110"/>
      <c r="P556" s="77" t="s">
        <v>849</v>
      </c>
      <c r="Q556" s="306"/>
      <c r="R556" s="112"/>
      <c r="S556" s="106"/>
      <c r="T556" s="306"/>
      <c r="U556" s="33" t="s">
        <v>14</v>
      </c>
      <c r="V556" s="33" t="s">
        <v>838</v>
      </c>
      <c r="W556" s="306"/>
      <c r="X556" s="306">
        <v>550</v>
      </c>
      <c r="Y556" s="306"/>
    </row>
    <row r="557" spans="1:25" ht="87.45" x14ac:dyDescent="0.4">
      <c r="A557" s="100" t="s">
        <v>845</v>
      </c>
      <c r="B557" s="101"/>
      <c r="C557" s="100"/>
      <c r="D557" s="100"/>
      <c r="E557" s="111"/>
      <c r="F557" s="100">
        <v>153</v>
      </c>
      <c r="G557" s="73" t="s">
        <v>1733</v>
      </c>
      <c r="H557" s="74" t="s">
        <v>1646</v>
      </c>
      <c r="I557" s="53" t="s">
        <v>1419</v>
      </c>
      <c r="J557" s="76"/>
      <c r="K557" s="107"/>
      <c r="L557" s="107"/>
      <c r="M557" s="107"/>
      <c r="N557" s="107"/>
      <c r="O557" s="110"/>
      <c r="P557" s="77" t="s">
        <v>849</v>
      </c>
      <c r="Q557" s="306"/>
      <c r="R557" s="112"/>
      <c r="S557" s="112"/>
      <c r="T557" s="112"/>
      <c r="U557" s="33" t="s">
        <v>14</v>
      </c>
      <c r="V557" s="33"/>
      <c r="W557" s="306"/>
      <c r="X557" s="306">
        <v>551</v>
      </c>
      <c r="Y557" s="306"/>
    </row>
    <row r="558" spans="1:25" ht="87.45" x14ac:dyDescent="0.4">
      <c r="A558" s="100" t="s">
        <v>845</v>
      </c>
      <c r="B558" s="101"/>
      <c r="C558" s="100"/>
      <c r="D558" s="100"/>
      <c r="E558" s="111"/>
      <c r="F558" s="101">
        <v>154</v>
      </c>
      <c r="G558" s="73" t="s">
        <v>1732</v>
      </c>
      <c r="H558" s="74" t="s">
        <v>1647</v>
      </c>
      <c r="I558" s="53" t="s">
        <v>1419</v>
      </c>
      <c r="J558" s="76"/>
      <c r="K558" s="107"/>
      <c r="L558" s="107"/>
      <c r="M558" s="107"/>
      <c r="N558" s="107"/>
      <c r="O558" s="110"/>
      <c r="P558" s="77" t="s">
        <v>849</v>
      </c>
      <c r="Q558" s="306"/>
      <c r="R558" s="112"/>
      <c r="S558" s="112"/>
      <c r="T558" s="112"/>
      <c r="U558" s="33" t="s">
        <v>14</v>
      </c>
      <c r="V558" s="33"/>
      <c r="W558" s="306"/>
      <c r="X558" s="306">
        <v>552</v>
      </c>
      <c r="Y558" s="306"/>
    </row>
    <row r="559" spans="1:25" ht="43.75" x14ac:dyDescent="0.4">
      <c r="A559" s="100" t="s">
        <v>845</v>
      </c>
      <c r="B559" s="101"/>
      <c r="C559" s="100"/>
      <c r="D559" s="100"/>
      <c r="E559" s="111"/>
      <c r="F559" s="101">
        <v>155</v>
      </c>
      <c r="G559" s="73" t="s">
        <v>1731</v>
      </c>
      <c r="H559" s="74" t="s">
        <v>1642</v>
      </c>
      <c r="I559" s="53" t="s">
        <v>1419</v>
      </c>
      <c r="J559" s="76"/>
      <c r="K559" s="107"/>
      <c r="L559" s="107"/>
      <c r="M559" s="107"/>
      <c r="N559" s="107"/>
      <c r="O559" s="110"/>
      <c r="P559" s="74" t="s">
        <v>850</v>
      </c>
      <c r="Q559" s="305"/>
      <c r="R559" s="112"/>
      <c r="S559" s="106"/>
      <c r="T559" s="305" t="s">
        <v>1360</v>
      </c>
      <c r="U559" s="33" t="s">
        <v>14</v>
      </c>
      <c r="V559" s="33" t="s">
        <v>838</v>
      </c>
      <c r="W559" s="306"/>
      <c r="X559" s="306">
        <v>553</v>
      </c>
      <c r="Y559" s="306"/>
    </row>
    <row r="560" spans="1:25" ht="43.75" x14ac:dyDescent="0.4">
      <c r="A560" s="80" t="s">
        <v>845</v>
      </c>
      <c r="B560" s="68"/>
      <c r="C560" s="80"/>
      <c r="D560" s="80"/>
      <c r="E560" s="83" t="s">
        <v>851</v>
      </c>
      <c r="F560" s="80">
        <v>156</v>
      </c>
      <c r="G560" s="56" t="s">
        <v>1730</v>
      </c>
      <c r="H560" s="21" t="s">
        <v>1642</v>
      </c>
      <c r="I560" s="3" t="s">
        <v>1419</v>
      </c>
      <c r="J560" s="59"/>
      <c r="K560" s="105"/>
      <c r="L560" s="105"/>
      <c r="M560" s="105"/>
      <c r="N560" s="105"/>
      <c r="O560" s="57"/>
      <c r="P560" s="22" t="s">
        <v>852</v>
      </c>
      <c r="Q560" s="33"/>
      <c r="R560" s="30"/>
      <c r="S560" s="54"/>
      <c r="T560" s="34" t="s">
        <v>1360</v>
      </c>
      <c r="U560" s="33" t="s">
        <v>14</v>
      </c>
      <c r="V560" s="33"/>
      <c r="W560" s="33"/>
      <c r="X560" s="33">
        <v>554</v>
      </c>
      <c r="Y560" s="33"/>
    </row>
    <row r="561" spans="1:25" ht="58.3" x14ac:dyDescent="0.4">
      <c r="A561" s="80" t="s">
        <v>845</v>
      </c>
      <c r="B561" s="68"/>
      <c r="C561" s="80"/>
      <c r="D561" s="80"/>
      <c r="E561" s="55"/>
      <c r="F561" s="68">
        <v>158</v>
      </c>
      <c r="G561" s="56" t="s">
        <v>1729</v>
      </c>
      <c r="H561" s="21" t="s">
        <v>1642</v>
      </c>
      <c r="I561" s="3" t="s">
        <v>1419</v>
      </c>
      <c r="J561" s="59"/>
      <c r="K561" s="105"/>
      <c r="L561" s="105"/>
      <c r="M561" s="105"/>
      <c r="N561" s="105"/>
      <c r="O561" s="57"/>
      <c r="P561" s="22"/>
      <c r="Q561" s="33"/>
      <c r="R561" s="30"/>
      <c r="S561" s="54"/>
      <c r="T561" s="34" t="s">
        <v>1359</v>
      </c>
      <c r="U561" s="33" t="s">
        <v>14</v>
      </c>
      <c r="V561" s="34" t="s">
        <v>853</v>
      </c>
      <c r="W561" s="33"/>
      <c r="X561" s="33">
        <v>555</v>
      </c>
      <c r="Y561" s="33"/>
    </row>
    <row r="562" spans="1:25" ht="43.75" x14ac:dyDescent="0.4">
      <c r="A562" s="80" t="s">
        <v>845</v>
      </c>
      <c r="B562" s="68"/>
      <c r="C562" s="80"/>
      <c r="D562" s="80"/>
      <c r="E562" s="55"/>
      <c r="F562" s="80">
        <v>159</v>
      </c>
      <c r="G562" s="56" t="s">
        <v>1728</v>
      </c>
      <c r="H562" s="21" t="s">
        <v>1642</v>
      </c>
      <c r="I562" s="3" t="s">
        <v>1419</v>
      </c>
      <c r="J562" s="59"/>
      <c r="K562" s="105"/>
      <c r="L562" s="105"/>
      <c r="M562" s="105"/>
      <c r="N562" s="105"/>
      <c r="O562" s="57"/>
      <c r="P562" s="22"/>
      <c r="Q562" s="33"/>
      <c r="R562" s="30"/>
      <c r="S562" s="54"/>
      <c r="T562" s="33"/>
      <c r="U562" s="33" t="s">
        <v>14</v>
      </c>
      <c r="V562" s="33"/>
      <c r="W562" s="33"/>
      <c r="X562" s="33">
        <v>556</v>
      </c>
      <c r="Y562" s="33"/>
    </row>
    <row r="563" spans="1:25" ht="101.25" customHeight="1" x14ac:dyDescent="0.4">
      <c r="A563" s="80" t="s">
        <v>845</v>
      </c>
      <c r="B563" s="68"/>
      <c r="C563" s="80"/>
      <c r="D563" s="80"/>
      <c r="E563" s="55"/>
      <c r="F563" s="68">
        <v>160</v>
      </c>
      <c r="G563" s="56" t="s">
        <v>1727</v>
      </c>
      <c r="H563" s="21" t="s">
        <v>1642</v>
      </c>
      <c r="I563" s="3" t="s">
        <v>1419</v>
      </c>
      <c r="J563" s="59"/>
      <c r="K563" s="105"/>
      <c r="L563" s="105"/>
      <c r="M563" s="105"/>
      <c r="N563" s="105"/>
      <c r="O563" s="57"/>
      <c r="P563" s="22"/>
      <c r="Q563" s="33"/>
      <c r="R563" s="30"/>
      <c r="S563" s="54"/>
      <c r="T563" s="33"/>
      <c r="U563" s="33" t="s">
        <v>14</v>
      </c>
      <c r="V563" s="34" t="s">
        <v>853</v>
      </c>
      <c r="W563" s="33"/>
      <c r="X563" s="33">
        <v>557</v>
      </c>
      <c r="Y563" s="33"/>
    </row>
    <row r="564" spans="1:25" ht="131.15" x14ac:dyDescent="0.4">
      <c r="A564" s="100" t="s">
        <v>854</v>
      </c>
      <c r="B564" s="113"/>
      <c r="C564" s="114"/>
      <c r="D564" s="114"/>
      <c r="E564" s="115" t="s">
        <v>855</v>
      </c>
      <c r="F564" s="101">
        <v>161</v>
      </c>
      <c r="G564" s="73" t="s">
        <v>1648</v>
      </c>
      <c r="H564" s="74" t="s">
        <v>2215</v>
      </c>
      <c r="I564" s="70" t="s">
        <v>1419</v>
      </c>
      <c r="J564" s="76"/>
      <c r="K564" s="107"/>
      <c r="L564" s="107"/>
      <c r="M564" s="107"/>
      <c r="N564" s="107"/>
      <c r="O564" s="110"/>
      <c r="P564" s="110"/>
      <c r="Q564" s="112"/>
      <c r="R564" s="112"/>
      <c r="S564" s="112"/>
      <c r="T564" s="112"/>
      <c r="U564" s="306" t="s">
        <v>14</v>
      </c>
      <c r="V564" s="305" t="s">
        <v>856</v>
      </c>
      <c r="W564" s="306"/>
      <c r="X564" s="306">
        <v>558</v>
      </c>
      <c r="Y564" s="306"/>
    </row>
    <row r="565" spans="1:25" ht="43.75" x14ac:dyDescent="0.4">
      <c r="A565" s="100" t="s">
        <v>854</v>
      </c>
      <c r="B565" s="116"/>
      <c r="C565" s="117"/>
      <c r="D565" s="117"/>
      <c r="E565" s="118"/>
      <c r="F565" s="100">
        <v>162</v>
      </c>
      <c r="G565" s="73" t="s">
        <v>1726</v>
      </c>
      <c r="H565" s="74" t="s">
        <v>1642</v>
      </c>
      <c r="I565" s="70" t="s">
        <v>1419</v>
      </c>
      <c r="J565" s="76"/>
      <c r="K565" s="107"/>
      <c r="L565" s="107"/>
      <c r="M565" s="107"/>
      <c r="N565" s="107"/>
      <c r="O565" s="110"/>
      <c r="P565" s="110"/>
      <c r="Q565" s="112"/>
      <c r="R565" s="112"/>
      <c r="S565" s="112"/>
      <c r="T565" s="112"/>
      <c r="U565" s="306" t="s">
        <v>14</v>
      </c>
      <c r="V565" s="305" t="s">
        <v>853</v>
      </c>
      <c r="W565" s="306"/>
      <c r="X565" s="306">
        <v>559</v>
      </c>
      <c r="Y565" s="306"/>
    </row>
    <row r="566" spans="1:25" ht="58.3" x14ac:dyDescent="0.4">
      <c r="A566" s="72" t="s">
        <v>854</v>
      </c>
      <c r="B566" s="119"/>
      <c r="C566" s="120"/>
      <c r="D566" s="120"/>
      <c r="E566" s="121"/>
      <c r="F566" s="72">
        <v>28</v>
      </c>
      <c r="G566" s="73" t="s">
        <v>1649</v>
      </c>
      <c r="H566" s="74" t="s">
        <v>2692</v>
      </c>
      <c r="I566" s="76" t="s">
        <v>2680</v>
      </c>
      <c r="J566" s="76"/>
      <c r="K566" s="74" t="s">
        <v>383</v>
      </c>
      <c r="L566" s="74"/>
      <c r="M566" s="74"/>
      <c r="N566" s="74"/>
      <c r="O566" s="77"/>
      <c r="P566" s="77"/>
      <c r="Q566" s="306"/>
      <c r="R566" s="306"/>
      <c r="S566" s="306"/>
      <c r="T566" s="306"/>
      <c r="U566" s="306" t="s">
        <v>14</v>
      </c>
      <c r="V566" s="305" t="s">
        <v>853</v>
      </c>
      <c r="W566" s="306"/>
      <c r="X566" s="306">
        <v>560</v>
      </c>
      <c r="Y566" s="306"/>
    </row>
    <row r="567" spans="1:25" ht="87.45" x14ac:dyDescent="0.4">
      <c r="A567" s="80" t="s">
        <v>857</v>
      </c>
      <c r="B567" s="68"/>
      <c r="C567" s="80"/>
      <c r="D567" s="80"/>
      <c r="E567" s="55"/>
      <c r="F567" s="80">
        <v>165</v>
      </c>
      <c r="G567" s="56" t="s">
        <v>1652</v>
      </c>
      <c r="H567" s="21" t="s">
        <v>1651</v>
      </c>
      <c r="I567" s="32" t="s">
        <v>1419</v>
      </c>
      <c r="J567" s="59"/>
      <c r="K567" s="105"/>
      <c r="L567" s="105" t="s">
        <v>383</v>
      </c>
      <c r="M567" s="105"/>
      <c r="N567" s="105" t="s">
        <v>858</v>
      </c>
      <c r="O567" s="57"/>
      <c r="P567" s="57"/>
      <c r="Q567" s="30"/>
      <c r="R567" s="30"/>
      <c r="S567" s="30"/>
      <c r="T567" s="30"/>
      <c r="U567" s="33" t="s">
        <v>14</v>
      </c>
      <c r="V567" s="34" t="s">
        <v>859</v>
      </c>
      <c r="W567" s="33"/>
      <c r="X567" s="33">
        <v>561</v>
      </c>
      <c r="Y567" s="33"/>
    </row>
    <row r="568" spans="1:25" ht="58.3" x14ac:dyDescent="0.4">
      <c r="A568" s="80" t="s">
        <v>857</v>
      </c>
      <c r="B568" s="68"/>
      <c r="C568" s="80"/>
      <c r="D568" s="80"/>
      <c r="E568" s="55"/>
      <c r="F568" s="68">
        <v>167</v>
      </c>
      <c r="G568" s="56" t="s">
        <v>1653</v>
      </c>
      <c r="H568" s="21" t="s">
        <v>1642</v>
      </c>
      <c r="I568" s="32" t="s">
        <v>1419</v>
      </c>
      <c r="J568" s="59"/>
      <c r="K568" s="105"/>
      <c r="L568" s="105"/>
      <c r="M568" s="105"/>
      <c r="N568" s="105"/>
      <c r="O568" s="57"/>
      <c r="P568" s="57"/>
      <c r="Q568" s="30"/>
      <c r="R568" s="30"/>
      <c r="S568" s="30"/>
      <c r="T568" s="30"/>
      <c r="U568" s="33" t="s">
        <v>14</v>
      </c>
      <c r="V568" s="34" t="s">
        <v>860</v>
      </c>
      <c r="W568" s="33"/>
      <c r="X568" s="33">
        <v>562</v>
      </c>
      <c r="Y568" s="33"/>
    </row>
    <row r="569" spans="1:25" ht="43.75" x14ac:dyDescent="0.4">
      <c r="A569" s="80" t="s">
        <v>857</v>
      </c>
      <c r="B569" s="68"/>
      <c r="C569" s="80"/>
      <c r="D569" s="80"/>
      <c r="E569" s="55"/>
      <c r="F569" s="68">
        <v>166</v>
      </c>
      <c r="G569" s="56" t="s">
        <v>1654</v>
      </c>
      <c r="H569" s="21" t="s">
        <v>1642</v>
      </c>
      <c r="I569" s="32" t="s">
        <v>1419</v>
      </c>
      <c r="J569" s="59"/>
      <c r="K569" s="105"/>
      <c r="L569" s="105"/>
      <c r="M569" s="105"/>
      <c r="N569" s="105"/>
      <c r="O569" s="57"/>
      <c r="P569" s="22" t="s">
        <v>861</v>
      </c>
      <c r="Q569" s="33"/>
      <c r="R569" s="30"/>
      <c r="S569" s="30"/>
      <c r="T569" s="30"/>
      <c r="U569" s="33" t="s">
        <v>14</v>
      </c>
      <c r="V569" s="33"/>
      <c r="W569" s="33"/>
      <c r="X569" s="33">
        <v>563</v>
      </c>
      <c r="Y569" s="33"/>
    </row>
    <row r="570" spans="1:25" ht="43.75" x14ac:dyDescent="0.4">
      <c r="A570" s="31" t="s">
        <v>857</v>
      </c>
      <c r="B570" s="32"/>
      <c r="C570" s="31"/>
      <c r="D570" s="31"/>
      <c r="E570" s="30"/>
      <c r="F570" s="31">
        <v>25</v>
      </c>
      <c r="G570" s="56" t="s">
        <v>1725</v>
      </c>
      <c r="H570" s="21" t="s">
        <v>2583</v>
      </c>
      <c r="I570" s="21" t="s">
        <v>2584</v>
      </c>
      <c r="J570" s="32"/>
      <c r="K570" s="21" t="s">
        <v>383</v>
      </c>
      <c r="L570" s="21"/>
      <c r="M570" s="21"/>
      <c r="N570" s="21" t="s">
        <v>862</v>
      </c>
      <c r="O570" s="22"/>
      <c r="P570" s="22"/>
      <c r="Q570" s="33"/>
      <c r="R570" s="33"/>
      <c r="S570" s="33"/>
      <c r="T570" s="33"/>
      <c r="U570" s="33" t="s">
        <v>14</v>
      </c>
      <c r="V570" s="34" t="s">
        <v>840</v>
      </c>
      <c r="W570" s="33"/>
      <c r="X570" s="33">
        <v>564</v>
      </c>
      <c r="Y570" s="33"/>
    </row>
    <row r="571" spans="1:25" ht="43.75" x14ac:dyDescent="0.4">
      <c r="A571" s="80" t="s">
        <v>857</v>
      </c>
      <c r="B571" s="68"/>
      <c r="C571" s="80"/>
      <c r="D571" s="80"/>
      <c r="E571" s="55"/>
      <c r="F571" s="80">
        <v>168</v>
      </c>
      <c r="G571" s="56" t="s">
        <v>1655</v>
      </c>
      <c r="H571" s="21" t="s">
        <v>1642</v>
      </c>
      <c r="I571" s="32" t="s">
        <v>1419</v>
      </c>
      <c r="J571" s="59"/>
      <c r="K571" s="105"/>
      <c r="L571" s="105"/>
      <c r="M571" s="105"/>
      <c r="N571" s="105"/>
      <c r="O571" s="57"/>
      <c r="P571" s="22" t="s">
        <v>861</v>
      </c>
      <c r="Q571" s="33"/>
      <c r="R571" s="30"/>
      <c r="S571" s="30"/>
      <c r="T571" s="34" t="s">
        <v>1358</v>
      </c>
      <c r="U571" s="33" t="s">
        <v>14</v>
      </c>
      <c r="V571" s="34" t="s">
        <v>853</v>
      </c>
      <c r="W571" s="33"/>
      <c r="X571" s="33">
        <v>565</v>
      </c>
      <c r="Y571" s="33"/>
    </row>
    <row r="572" spans="1:25" ht="72.900000000000006" x14ac:dyDescent="0.4">
      <c r="A572" s="80" t="s">
        <v>857</v>
      </c>
      <c r="B572" s="68"/>
      <c r="C572" s="80"/>
      <c r="D572" s="80"/>
      <c r="E572" s="55"/>
      <c r="F572" s="68">
        <v>169</v>
      </c>
      <c r="G572" s="56" t="s">
        <v>1657</v>
      </c>
      <c r="H572" s="21" t="s">
        <v>1656</v>
      </c>
      <c r="I572" s="32" t="s">
        <v>1419</v>
      </c>
      <c r="J572" s="82"/>
      <c r="K572" s="104"/>
      <c r="L572" s="104"/>
      <c r="M572" s="104"/>
      <c r="N572" s="104"/>
      <c r="O572" s="57"/>
      <c r="P572" s="21" t="s">
        <v>863</v>
      </c>
      <c r="Q572" s="34"/>
      <c r="R572" s="30"/>
      <c r="S572" s="30"/>
      <c r="T572" s="30"/>
      <c r="U572" s="33" t="s">
        <v>14</v>
      </c>
      <c r="V572" s="33"/>
      <c r="W572" s="33"/>
      <c r="X572" s="33">
        <v>566</v>
      </c>
      <c r="Y572" s="33"/>
    </row>
    <row r="573" spans="1:25" ht="72.900000000000006" x14ac:dyDescent="0.4">
      <c r="A573" s="101" t="s">
        <v>864</v>
      </c>
      <c r="B573" s="101"/>
      <c r="C573" s="101"/>
      <c r="D573" s="101"/>
      <c r="E573" s="111" t="s">
        <v>865</v>
      </c>
      <c r="F573" s="100">
        <v>171</v>
      </c>
      <c r="G573" s="73" t="s">
        <v>1659</v>
      </c>
      <c r="H573" s="74" t="s">
        <v>1658</v>
      </c>
      <c r="I573" s="70" t="s">
        <v>1419</v>
      </c>
      <c r="J573" s="76"/>
      <c r="K573" s="107"/>
      <c r="L573" s="107"/>
      <c r="M573" s="107"/>
      <c r="N573" s="107"/>
      <c r="O573" s="110"/>
      <c r="P573" s="77" t="s">
        <v>866</v>
      </c>
      <c r="Q573" s="306"/>
      <c r="R573" s="112"/>
      <c r="S573" s="112"/>
      <c r="T573" s="112"/>
      <c r="U573" s="33" t="s">
        <v>14</v>
      </c>
      <c r="V573" s="34" t="s">
        <v>840</v>
      </c>
      <c r="W573" s="306"/>
      <c r="X573" s="306">
        <v>567</v>
      </c>
      <c r="Y573" s="306"/>
    </row>
    <row r="574" spans="1:25" ht="58.3" x14ac:dyDescent="0.4">
      <c r="A574" s="101" t="s">
        <v>864</v>
      </c>
      <c r="B574" s="101"/>
      <c r="C574" s="101"/>
      <c r="D574" s="101"/>
      <c r="E574" s="111"/>
      <c r="F574" s="101">
        <v>172</v>
      </c>
      <c r="G574" s="73" t="s">
        <v>1660</v>
      </c>
      <c r="H574" s="74" t="s">
        <v>1661</v>
      </c>
      <c r="I574" s="70" t="s">
        <v>1419</v>
      </c>
      <c r="J574" s="76"/>
      <c r="K574" s="107"/>
      <c r="L574" s="107"/>
      <c r="M574" s="107"/>
      <c r="N574" s="107"/>
      <c r="O574" s="110"/>
      <c r="P574" s="77" t="s">
        <v>866</v>
      </c>
      <c r="Q574" s="306"/>
      <c r="R574" s="112"/>
      <c r="S574" s="112"/>
      <c r="T574" s="112"/>
      <c r="U574" s="33" t="s">
        <v>14</v>
      </c>
      <c r="V574" s="34" t="s">
        <v>840</v>
      </c>
      <c r="W574" s="306"/>
      <c r="X574" s="306">
        <v>568</v>
      </c>
      <c r="Y574" s="306"/>
    </row>
    <row r="575" spans="1:25" ht="43.75" x14ac:dyDescent="0.4">
      <c r="A575" s="68" t="s">
        <v>864</v>
      </c>
      <c r="B575" s="68"/>
      <c r="C575" s="68"/>
      <c r="D575" s="68"/>
      <c r="E575" s="83"/>
      <c r="F575" s="80">
        <v>177</v>
      </c>
      <c r="G575" s="56" t="s">
        <v>1662</v>
      </c>
      <c r="H575" s="21" t="s">
        <v>1642</v>
      </c>
      <c r="I575" s="32" t="s">
        <v>1419</v>
      </c>
      <c r="J575" s="59"/>
      <c r="K575" s="105"/>
      <c r="L575" s="105"/>
      <c r="M575" s="105"/>
      <c r="N575" s="105"/>
      <c r="O575" s="57"/>
      <c r="P575" s="21" t="s">
        <v>867</v>
      </c>
      <c r="Q575" s="34"/>
      <c r="R575" s="30"/>
      <c r="S575" s="30"/>
      <c r="T575" s="30"/>
      <c r="U575" s="33" t="s">
        <v>14</v>
      </c>
      <c r="V575" s="33"/>
      <c r="W575" s="33"/>
      <c r="X575" s="33">
        <v>569</v>
      </c>
      <c r="Y575" s="33"/>
    </row>
    <row r="576" spans="1:25" ht="102" x14ac:dyDescent="0.4">
      <c r="A576" s="68" t="s">
        <v>864</v>
      </c>
      <c r="B576" s="68"/>
      <c r="C576" s="68"/>
      <c r="D576" s="68"/>
      <c r="E576" s="83"/>
      <c r="F576" s="68">
        <v>173</v>
      </c>
      <c r="G576" s="56" t="s">
        <v>1664</v>
      </c>
      <c r="H576" s="21" t="s">
        <v>1663</v>
      </c>
      <c r="I576" s="32" t="s">
        <v>1419</v>
      </c>
      <c r="J576" s="59"/>
      <c r="K576" s="105"/>
      <c r="L576" s="105"/>
      <c r="M576" s="105"/>
      <c r="N576" s="105"/>
      <c r="O576" s="57"/>
      <c r="P576" s="57"/>
      <c r="Q576" s="30"/>
      <c r="R576" s="30"/>
      <c r="S576" s="30"/>
      <c r="T576" s="34" t="s">
        <v>868</v>
      </c>
      <c r="U576" s="33" t="s">
        <v>14</v>
      </c>
      <c r="V576" s="33"/>
      <c r="W576" s="33"/>
      <c r="X576" s="33">
        <v>570</v>
      </c>
      <c r="Y576" s="33"/>
    </row>
    <row r="577" spans="1:25" ht="43.75" x14ac:dyDescent="0.4">
      <c r="A577" s="68" t="s">
        <v>864</v>
      </c>
      <c r="B577" s="68"/>
      <c r="C577" s="68"/>
      <c r="D577" s="68"/>
      <c r="E577" s="83"/>
      <c r="F577" s="80">
        <v>174</v>
      </c>
      <c r="G577" s="56" t="s">
        <v>1665</v>
      </c>
      <c r="H577" s="21" t="s">
        <v>1642</v>
      </c>
      <c r="I577" s="32" t="s">
        <v>1419</v>
      </c>
      <c r="J577" s="59"/>
      <c r="K577" s="105"/>
      <c r="L577" s="105"/>
      <c r="M577" s="105"/>
      <c r="N577" s="105"/>
      <c r="O577" s="57"/>
      <c r="P577" s="57"/>
      <c r="Q577" s="30"/>
      <c r="R577" s="30"/>
      <c r="S577" s="30"/>
      <c r="T577" s="34" t="s">
        <v>868</v>
      </c>
      <c r="U577" s="33" t="s">
        <v>14</v>
      </c>
      <c r="V577" s="34" t="s">
        <v>853</v>
      </c>
      <c r="W577" s="33"/>
      <c r="X577" s="33">
        <v>571</v>
      </c>
      <c r="Y577" s="33"/>
    </row>
    <row r="578" spans="1:25" ht="43.75" x14ac:dyDescent="0.4">
      <c r="A578" s="68" t="s">
        <v>864</v>
      </c>
      <c r="B578" s="68"/>
      <c r="C578" s="68"/>
      <c r="D578" s="68"/>
      <c r="E578" s="83"/>
      <c r="F578" s="68">
        <v>175</v>
      </c>
      <c r="G578" s="56" t="s">
        <v>1666</v>
      </c>
      <c r="H578" s="21" t="s">
        <v>1642</v>
      </c>
      <c r="I578" s="32" t="s">
        <v>1419</v>
      </c>
      <c r="J578" s="59"/>
      <c r="K578" s="105"/>
      <c r="L578" s="105"/>
      <c r="M578" s="105"/>
      <c r="N578" s="105"/>
      <c r="O578" s="57"/>
      <c r="P578" s="57"/>
      <c r="Q578" s="30"/>
      <c r="R578" s="30"/>
      <c r="S578" s="30"/>
      <c r="T578" s="30"/>
      <c r="U578" s="33" t="s">
        <v>14</v>
      </c>
      <c r="V578" s="33"/>
      <c r="W578" s="33"/>
      <c r="X578" s="33">
        <v>572</v>
      </c>
      <c r="Y578" s="33"/>
    </row>
    <row r="579" spans="1:25" ht="43.75" x14ac:dyDescent="0.4">
      <c r="A579" s="68" t="s">
        <v>864</v>
      </c>
      <c r="B579" s="68"/>
      <c r="C579" s="68"/>
      <c r="D579" s="68"/>
      <c r="E579" s="83"/>
      <c r="F579" s="68">
        <v>176</v>
      </c>
      <c r="G579" s="56" t="s">
        <v>1667</v>
      </c>
      <c r="H579" s="21" t="s">
        <v>1642</v>
      </c>
      <c r="I579" s="32" t="s">
        <v>1419</v>
      </c>
      <c r="J579" s="59"/>
      <c r="K579" s="105"/>
      <c r="L579" s="105"/>
      <c r="M579" s="105"/>
      <c r="N579" s="105"/>
      <c r="O579" s="57"/>
      <c r="P579" s="57"/>
      <c r="Q579" s="30"/>
      <c r="R579" s="30"/>
      <c r="S579" s="30"/>
      <c r="T579" s="30"/>
      <c r="U579" s="33" t="s">
        <v>14</v>
      </c>
      <c r="V579" s="33"/>
      <c r="W579" s="33"/>
      <c r="X579" s="33">
        <v>573</v>
      </c>
      <c r="Y579" s="33"/>
    </row>
    <row r="580" spans="1:25" ht="87.45" x14ac:dyDescent="0.4">
      <c r="A580" s="68" t="s">
        <v>864</v>
      </c>
      <c r="B580" s="68"/>
      <c r="C580" s="68"/>
      <c r="D580" s="68"/>
      <c r="E580" s="83"/>
      <c r="F580" s="68">
        <v>170</v>
      </c>
      <c r="G580" s="56" t="s">
        <v>1669</v>
      </c>
      <c r="H580" s="21" t="s">
        <v>1668</v>
      </c>
      <c r="I580" s="32" t="s">
        <v>1419</v>
      </c>
      <c r="J580" s="59"/>
      <c r="K580" s="105"/>
      <c r="L580" s="105"/>
      <c r="M580" s="105"/>
      <c r="N580" s="105"/>
      <c r="O580" s="57"/>
      <c r="P580" s="57"/>
      <c r="Q580" s="30"/>
      <c r="R580" s="30"/>
      <c r="S580" s="30"/>
      <c r="T580" s="30"/>
      <c r="U580" s="33" t="s">
        <v>14</v>
      </c>
      <c r="V580" s="33"/>
      <c r="W580" s="33"/>
      <c r="X580" s="33">
        <v>574</v>
      </c>
      <c r="Y580" s="33"/>
    </row>
    <row r="581" spans="1:25" ht="160.30000000000001" x14ac:dyDescent="0.4">
      <c r="A581" s="68" t="s">
        <v>864</v>
      </c>
      <c r="B581" s="68"/>
      <c r="C581" s="68"/>
      <c r="D581" s="68"/>
      <c r="E581" s="83"/>
      <c r="F581" s="68">
        <v>179</v>
      </c>
      <c r="G581" s="56" t="s">
        <v>1670</v>
      </c>
      <c r="H581" s="21" t="s">
        <v>1671</v>
      </c>
      <c r="I581" s="32" t="s">
        <v>1419</v>
      </c>
      <c r="J581" s="59"/>
      <c r="K581" s="105"/>
      <c r="L581" s="105"/>
      <c r="M581" s="105"/>
      <c r="N581" s="105"/>
      <c r="O581" s="57"/>
      <c r="P581" s="57"/>
      <c r="Q581" s="30"/>
      <c r="R581" s="30"/>
      <c r="S581" s="30"/>
      <c r="T581" s="30"/>
      <c r="U581" s="33" t="s">
        <v>14</v>
      </c>
      <c r="V581" s="33"/>
      <c r="W581" s="33"/>
      <c r="X581" s="33">
        <v>575</v>
      </c>
      <c r="Y581" s="33"/>
    </row>
    <row r="582" spans="1:25" ht="43.75" x14ac:dyDescent="0.4">
      <c r="A582" s="68" t="s">
        <v>864</v>
      </c>
      <c r="B582" s="68"/>
      <c r="C582" s="68"/>
      <c r="D582" s="68"/>
      <c r="E582" s="83"/>
      <c r="F582" s="80">
        <v>180</v>
      </c>
      <c r="G582" s="56" t="s">
        <v>1672</v>
      </c>
      <c r="H582" s="21" t="s">
        <v>1642</v>
      </c>
      <c r="I582" s="32" t="s">
        <v>1419</v>
      </c>
      <c r="J582" s="82"/>
      <c r="K582" s="104"/>
      <c r="L582" s="104"/>
      <c r="M582" s="104"/>
      <c r="N582" s="104"/>
      <c r="O582" s="57"/>
      <c r="P582" s="21" t="s">
        <v>869</v>
      </c>
      <c r="Q582" s="34"/>
      <c r="R582" s="30"/>
      <c r="S582" s="30"/>
      <c r="T582" s="30"/>
      <c r="U582" s="33" t="s">
        <v>14</v>
      </c>
      <c r="V582" s="33"/>
      <c r="W582" s="33"/>
      <c r="X582" s="33">
        <v>576</v>
      </c>
      <c r="Y582" s="33"/>
    </row>
    <row r="583" spans="1:25" ht="58.3" x14ac:dyDescent="0.4">
      <c r="A583" s="101" t="s">
        <v>864</v>
      </c>
      <c r="B583" s="101"/>
      <c r="C583" s="101"/>
      <c r="D583" s="101"/>
      <c r="E583" s="71" t="s">
        <v>870</v>
      </c>
      <c r="F583" s="72">
        <v>26</v>
      </c>
      <c r="G583" s="73" t="s">
        <v>1724</v>
      </c>
      <c r="H583" s="74" t="s">
        <v>2693</v>
      </c>
      <c r="I583" s="76" t="s">
        <v>2680</v>
      </c>
      <c r="J583" s="76"/>
      <c r="K583" s="74" t="s">
        <v>383</v>
      </c>
      <c r="L583" s="74"/>
      <c r="M583" s="74"/>
      <c r="N583" s="74" t="s">
        <v>871</v>
      </c>
      <c r="O583" s="77"/>
      <c r="P583" s="77" t="s">
        <v>872</v>
      </c>
      <c r="Q583" s="306"/>
      <c r="R583" s="306"/>
      <c r="S583" s="306"/>
      <c r="T583" s="306"/>
      <c r="U583" s="33" t="s">
        <v>14</v>
      </c>
      <c r="V583" s="33" t="s">
        <v>880</v>
      </c>
      <c r="W583" s="306"/>
      <c r="X583" s="306">
        <v>577</v>
      </c>
      <c r="Y583" s="306"/>
    </row>
    <row r="584" spans="1:25" ht="43.75" x14ac:dyDescent="0.4">
      <c r="A584" s="101" t="s">
        <v>864</v>
      </c>
      <c r="B584" s="101"/>
      <c r="C584" s="101"/>
      <c r="D584" s="101"/>
      <c r="E584" s="71"/>
      <c r="F584" s="101">
        <v>178</v>
      </c>
      <c r="G584" s="73" t="s">
        <v>1673</v>
      </c>
      <c r="H584" s="74" t="s">
        <v>1642</v>
      </c>
      <c r="I584" s="70" t="s">
        <v>1419</v>
      </c>
      <c r="J584" s="76"/>
      <c r="K584" s="107"/>
      <c r="L584" s="107"/>
      <c r="M584" s="107"/>
      <c r="N584" s="107"/>
      <c r="O584" s="110"/>
      <c r="P584" s="74" t="s">
        <v>873</v>
      </c>
      <c r="Q584" s="101"/>
      <c r="R584" s="112"/>
      <c r="S584" s="112"/>
      <c r="T584" s="112"/>
      <c r="U584" s="33" t="s">
        <v>14</v>
      </c>
      <c r="V584" s="33" t="s">
        <v>880</v>
      </c>
      <c r="W584" s="306"/>
      <c r="X584" s="306">
        <v>578</v>
      </c>
      <c r="Y584" s="306"/>
    </row>
    <row r="585" spans="1:25" ht="116.6" x14ac:dyDescent="0.4">
      <c r="A585" s="80" t="s">
        <v>874</v>
      </c>
      <c r="B585" s="68"/>
      <c r="C585" s="80"/>
      <c r="D585" s="80"/>
      <c r="E585" s="55"/>
      <c r="F585" s="68">
        <v>181</v>
      </c>
      <c r="G585" s="56" t="s">
        <v>1675</v>
      </c>
      <c r="H585" s="21" t="s">
        <v>1674</v>
      </c>
      <c r="I585" s="32" t="s">
        <v>1419</v>
      </c>
      <c r="J585" s="82"/>
      <c r="K585" s="104"/>
      <c r="L585" s="104"/>
      <c r="M585" s="104"/>
      <c r="N585" s="104"/>
      <c r="O585" s="57"/>
      <c r="P585" s="21" t="s">
        <v>875</v>
      </c>
      <c r="Q585" s="34"/>
      <c r="R585" s="30"/>
      <c r="S585" s="30"/>
      <c r="T585" s="30"/>
      <c r="U585" s="33" t="s">
        <v>14</v>
      </c>
      <c r="V585" s="33"/>
      <c r="W585" s="33"/>
      <c r="X585" s="33">
        <v>579</v>
      </c>
      <c r="Y585" s="33"/>
    </row>
    <row r="586" spans="1:25" ht="102" x14ac:dyDescent="0.4">
      <c r="A586" s="68" t="s">
        <v>876</v>
      </c>
      <c r="B586" s="68"/>
      <c r="C586" s="68"/>
      <c r="D586" s="68"/>
      <c r="E586" s="83"/>
      <c r="F586" s="68">
        <v>182</v>
      </c>
      <c r="G586" s="56" t="s">
        <v>1676</v>
      </c>
      <c r="H586" s="21" t="s">
        <v>1677</v>
      </c>
      <c r="I586" s="32" t="s">
        <v>1419</v>
      </c>
      <c r="J586" s="59"/>
      <c r="K586" s="105"/>
      <c r="L586" s="105"/>
      <c r="M586" s="105"/>
      <c r="N586" s="105"/>
      <c r="O586" s="22"/>
      <c r="P586" s="22"/>
      <c r="Q586" s="33"/>
      <c r="R586" s="33"/>
      <c r="S586" s="33"/>
      <c r="T586" s="33"/>
      <c r="U586" s="33" t="s">
        <v>14</v>
      </c>
      <c r="V586" s="33"/>
      <c r="W586" s="33"/>
      <c r="X586" s="33">
        <v>580</v>
      </c>
      <c r="Y586" s="33"/>
    </row>
    <row r="587" spans="1:25" ht="43.75" x14ac:dyDescent="0.4">
      <c r="A587" s="68" t="s">
        <v>877</v>
      </c>
      <c r="B587" s="68"/>
      <c r="C587" s="68"/>
      <c r="D587" s="68"/>
      <c r="E587" s="83"/>
      <c r="F587" s="80">
        <v>183</v>
      </c>
      <c r="G587" s="56" t="s">
        <v>1678</v>
      </c>
      <c r="H587" s="21" t="s">
        <v>1642</v>
      </c>
      <c r="I587" s="32" t="s">
        <v>1419</v>
      </c>
      <c r="J587" s="59"/>
      <c r="K587" s="105"/>
      <c r="L587" s="105"/>
      <c r="M587" s="105"/>
      <c r="N587" s="105"/>
      <c r="O587" s="22"/>
      <c r="P587" s="22"/>
      <c r="Q587" s="33"/>
      <c r="R587" s="33" t="s">
        <v>383</v>
      </c>
      <c r="S587" s="33"/>
      <c r="T587" s="33"/>
      <c r="U587" s="33" t="s">
        <v>14</v>
      </c>
      <c r="V587" s="33"/>
      <c r="W587" s="33"/>
      <c r="X587" s="33">
        <v>581</v>
      </c>
      <c r="Y587" s="33"/>
    </row>
    <row r="588" spans="1:25" ht="43.75" x14ac:dyDescent="0.4">
      <c r="A588" s="80" t="s">
        <v>878</v>
      </c>
      <c r="B588" s="68"/>
      <c r="C588" s="80"/>
      <c r="D588" s="80"/>
      <c r="E588" s="55"/>
      <c r="F588" s="68">
        <v>184</v>
      </c>
      <c r="G588" s="56" t="s">
        <v>1679</v>
      </c>
      <c r="H588" s="21" t="s">
        <v>1642</v>
      </c>
      <c r="I588" s="32" t="s">
        <v>1419</v>
      </c>
      <c r="J588" s="59"/>
      <c r="K588" s="105"/>
      <c r="L588" s="105"/>
      <c r="M588" s="105"/>
      <c r="N588" s="105"/>
      <c r="O588" s="22"/>
      <c r="P588" s="22"/>
      <c r="Q588" s="33"/>
      <c r="R588" s="33"/>
      <c r="S588" s="33"/>
      <c r="T588" s="33"/>
      <c r="U588" s="33" t="s">
        <v>14</v>
      </c>
      <c r="V588" s="34" t="s">
        <v>879</v>
      </c>
      <c r="W588" s="33"/>
      <c r="X588" s="33">
        <v>582</v>
      </c>
      <c r="Y588" s="33"/>
    </row>
    <row r="589" spans="1:25" ht="87.45" x14ac:dyDescent="0.4">
      <c r="A589" s="80" t="s">
        <v>878</v>
      </c>
      <c r="B589" s="68"/>
      <c r="C589" s="80"/>
      <c r="D589" s="80"/>
      <c r="E589" s="55"/>
      <c r="F589" s="68">
        <v>185</v>
      </c>
      <c r="G589" s="56" t="s">
        <v>1681</v>
      </c>
      <c r="H589" s="21" t="s">
        <v>1680</v>
      </c>
      <c r="I589" s="32" t="s">
        <v>1419</v>
      </c>
      <c r="J589" s="59"/>
      <c r="K589" s="105"/>
      <c r="L589" s="105"/>
      <c r="M589" s="105"/>
      <c r="N589" s="105"/>
      <c r="O589" s="57"/>
      <c r="P589" s="57"/>
      <c r="Q589" s="30"/>
      <c r="R589" s="30"/>
      <c r="S589" s="30"/>
      <c r="T589" s="30"/>
      <c r="U589" s="33" t="s">
        <v>14</v>
      </c>
      <c r="V589" s="33" t="s">
        <v>880</v>
      </c>
      <c r="W589" s="33"/>
      <c r="X589" s="33">
        <v>583</v>
      </c>
      <c r="Y589" s="33"/>
    </row>
    <row r="590" spans="1:25" ht="102" x14ac:dyDescent="0.4">
      <c r="A590" s="80" t="s">
        <v>878</v>
      </c>
      <c r="B590" s="68"/>
      <c r="C590" s="80"/>
      <c r="D590" s="80"/>
      <c r="E590" s="55"/>
      <c r="F590" s="80">
        <v>186</v>
      </c>
      <c r="G590" s="56" t="s">
        <v>1683</v>
      </c>
      <c r="H590" s="21" t="s">
        <v>1682</v>
      </c>
      <c r="I590" s="32" t="s">
        <v>1419</v>
      </c>
      <c r="J590" s="59"/>
      <c r="K590" s="105"/>
      <c r="L590" s="105"/>
      <c r="M590" s="105"/>
      <c r="N590" s="105"/>
      <c r="O590" s="57"/>
      <c r="P590" s="57"/>
      <c r="Q590" s="30"/>
      <c r="R590" s="30"/>
      <c r="S590" s="30"/>
      <c r="T590" s="30"/>
      <c r="U590" s="33" t="s">
        <v>14</v>
      </c>
      <c r="V590" s="33" t="s">
        <v>880</v>
      </c>
      <c r="W590" s="33"/>
      <c r="X590" s="33">
        <v>584</v>
      </c>
      <c r="Y590" s="33"/>
    </row>
    <row r="591" spans="1:25" ht="116.6" x14ac:dyDescent="0.4">
      <c r="A591" s="80" t="s">
        <v>878</v>
      </c>
      <c r="B591" s="68"/>
      <c r="C591" s="80"/>
      <c r="D591" s="80"/>
      <c r="E591" s="55"/>
      <c r="F591" s="68">
        <v>187</v>
      </c>
      <c r="G591" s="56" t="s">
        <v>1685</v>
      </c>
      <c r="H591" s="21" t="s">
        <v>1684</v>
      </c>
      <c r="I591" s="32" t="s">
        <v>1419</v>
      </c>
      <c r="J591" s="59"/>
      <c r="K591" s="105"/>
      <c r="L591" s="105"/>
      <c r="M591" s="105"/>
      <c r="N591" s="105"/>
      <c r="O591" s="57"/>
      <c r="P591" s="57"/>
      <c r="Q591" s="30"/>
      <c r="R591" s="30"/>
      <c r="S591" s="30"/>
      <c r="T591" s="30"/>
      <c r="U591" s="33" t="s">
        <v>14</v>
      </c>
      <c r="V591" s="33"/>
      <c r="W591" s="33"/>
      <c r="X591" s="33">
        <v>585</v>
      </c>
      <c r="Y591" s="33"/>
    </row>
    <row r="592" spans="1:25" ht="43.75" x14ac:dyDescent="0.4">
      <c r="A592" s="80" t="s">
        <v>878</v>
      </c>
      <c r="B592" s="68"/>
      <c r="C592" s="80"/>
      <c r="D592" s="80"/>
      <c r="E592" s="55"/>
      <c r="F592" s="68">
        <v>188</v>
      </c>
      <c r="G592" s="56" t="s">
        <v>1686</v>
      </c>
      <c r="H592" s="21" t="s">
        <v>1642</v>
      </c>
      <c r="I592" s="32" t="s">
        <v>1419</v>
      </c>
      <c r="J592" s="59"/>
      <c r="K592" s="105"/>
      <c r="L592" s="105"/>
      <c r="M592" s="105"/>
      <c r="N592" s="105"/>
      <c r="O592" s="22"/>
      <c r="P592" s="22"/>
      <c r="Q592" s="33"/>
      <c r="R592" s="33"/>
      <c r="S592" s="33" t="s">
        <v>383</v>
      </c>
      <c r="T592" s="33"/>
      <c r="U592" s="33" t="s">
        <v>14</v>
      </c>
      <c r="V592" s="33" t="s">
        <v>880</v>
      </c>
      <c r="W592" s="33"/>
      <c r="X592" s="33">
        <v>586</v>
      </c>
      <c r="Y592" s="33"/>
    </row>
    <row r="593" spans="1:25" ht="102" x14ac:dyDescent="0.4">
      <c r="A593" s="80" t="s">
        <v>878</v>
      </c>
      <c r="B593" s="68"/>
      <c r="C593" s="80"/>
      <c r="D593" s="80"/>
      <c r="E593" s="55"/>
      <c r="F593" s="68">
        <v>193</v>
      </c>
      <c r="G593" s="56" t="s">
        <v>1687</v>
      </c>
      <c r="H593" s="21" t="s">
        <v>1682</v>
      </c>
      <c r="I593" s="32" t="s">
        <v>1419</v>
      </c>
      <c r="J593" s="59"/>
      <c r="K593" s="105"/>
      <c r="L593" s="105"/>
      <c r="M593" s="105"/>
      <c r="N593" s="105"/>
      <c r="O593" s="57"/>
      <c r="P593" s="57"/>
      <c r="Q593" s="30"/>
      <c r="R593" s="30"/>
      <c r="S593" s="80" t="s">
        <v>383</v>
      </c>
      <c r="T593" s="30"/>
      <c r="U593" s="33" t="s">
        <v>14</v>
      </c>
      <c r="V593" s="33"/>
      <c r="W593" s="33"/>
      <c r="X593" s="33">
        <v>587</v>
      </c>
      <c r="Y593" s="33"/>
    </row>
    <row r="594" spans="1:25" ht="43.75" x14ac:dyDescent="0.4">
      <c r="A594" s="324" t="s">
        <v>878</v>
      </c>
      <c r="B594" s="325"/>
      <c r="C594" s="326"/>
      <c r="D594" s="326"/>
      <c r="E594" s="327" t="s">
        <v>881</v>
      </c>
      <c r="F594" s="324">
        <v>189</v>
      </c>
      <c r="G594" s="315" t="s">
        <v>1688</v>
      </c>
      <c r="H594" s="316" t="s">
        <v>1642</v>
      </c>
      <c r="I594" s="312" t="s">
        <v>1419</v>
      </c>
      <c r="J594" s="317"/>
      <c r="K594" s="322"/>
      <c r="L594" s="322"/>
      <c r="M594" s="322"/>
      <c r="N594" s="322"/>
      <c r="O594" s="318"/>
      <c r="P594" s="318" t="s">
        <v>882</v>
      </c>
      <c r="Q594" s="320"/>
      <c r="R594" s="320"/>
      <c r="S594" s="320"/>
      <c r="T594" s="320"/>
      <c r="U594" s="320" t="s">
        <v>14</v>
      </c>
      <c r="V594" s="320" t="s">
        <v>880</v>
      </c>
      <c r="W594" s="320"/>
      <c r="X594" s="320">
        <v>588</v>
      </c>
      <c r="Y594" s="320"/>
    </row>
    <row r="595" spans="1:25" ht="43.75" x14ac:dyDescent="0.4">
      <c r="A595" s="324" t="s">
        <v>878</v>
      </c>
      <c r="B595" s="328"/>
      <c r="C595" s="329"/>
      <c r="D595" s="329"/>
      <c r="E595" s="330"/>
      <c r="F595" s="321">
        <v>190</v>
      </c>
      <c r="G595" s="315" t="s">
        <v>1689</v>
      </c>
      <c r="H595" s="316" t="s">
        <v>1642</v>
      </c>
      <c r="I595" s="312" t="s">
        <v>1419</v>
      </c>
      <c r="J595" s="317"/>
      <c r="K595" s="322"/>
      <c r="L595" s="322"/>
      <c r="M595" s="322"/>
      <c r="N595" s="322"/>
      <c r="O595" s="318"/>
      <c r="P595" s="318" t="s">
        <v>882</v>
      </c>
      <c r="Q595" s="320"/>
      <c r="R595" s="320"/>
      <c r="S595" s="320" t="s">
        <v>383</v>
      </c>
      <c r="T595" s="320"/>
      <c r="U595" s="320" t="s">
        <v>14</v>
      </c>
      <c r="V595" s="320" t="s">
        <v>880</v>
      </c>
      <c r="W595" s="320"/>
      <c r="X595" s="320">
        <v>589</v>
      </c>
      <c r="Y595" s="320"/>
    </row>
    <row r="596" spans="1:25" ht="102" x14ac:dyDescent="0.4">
      <c r="A596" s="324" t="s">
        <v>878</v>
      </c>
      <c r="B596" s="328"/>
      <c r="C596" s="329"/>
      <c r="D596" s="329"/>
      <c r="E596" s="330"/>
      <c r="F596" s="321">
        <v>191</v>
      </c>
      <c r="G596" s="315" t="s">
        <v>1691</v>
      </c>
      <c r="H596" s="316" t="s">
        <v>1690</v>
      </c>
      <c r="I596" s="312" t="s">
        <v>1419</v>
      </c>
      <c r="J596" s="317"/>
      <c r="K596" s="322"/>
      <c r="L596" s="322"/>
      <c r="M596" s="322"/>
      <c r="N596" s="322"/>
      <c r="O596" s="316" t="s">
        <v>883</v>
      </c>
      <c r="P596" s="316" t="s">
        <v>884</v>
      </c>
      <c r="Q596" s="320"/>
      <c r="R596" s="320"/>
      <c r="S596" s="320"/>
      <c r="T596" s="320"/>
      <c r="U596" s="320" t="s">
        <v>14</v>
      </c>
      <c r="V596" s="320"/>
      <c r="W596" s="320"/>
      <c r="X596" s="320">
        <v>590</v>
      </c>
      <c r="Y596" s="320"/>
    </row>
    <row r="597" spans="1:25" ht="87.45" x14ac:dyDescent="0.4">
      <c r="A597" s="324" t="s">
        <v>878</v>
      </c>
      <c r="B597" s="331"/>
      <c r="C597" s="332"/>
      <c r="D597" s="332"/>
      <c r="E597" s="333"/>
      <c r="F597" s="324">
        <v>192</v>
      </c>
      <c r="G597" s="315" t="s">
        <v>1692</v>
      </c>
      <c r="H597" s="316" t="s">
        <v>1680</v>
      </c>
      <c r="I597" s="312" t="s">
        <v>1419</v>
      </c>
      <c r="J597" s="317"/>
      <c r="K597" s="322"/>
      <c r="L597" s="322"/>
      <c r="M597" s="322"/>
      <c r="N597" s="322"/>
      <c r="O597" s="334"/>
      <c r="P597" s="318" t="s">
        <v>882</v>
      </c>
      <c r="Q597" s="335"/>
      <c r="R597" s="335"/>
      <c r="S597" s="324" t="s">
        <v>383</v>
      </c>
      <c r="T597" s="335"/>
      <c r="U597" s="320" t="s">
        <v>14</v>
      </c>
      <c r="V597" s="320"/>
      <c r="W597" s="320"/>
      <c r="X597" s="320">
        <v>591</v>
      </c>
      <c r="Y597" s="320"/>
    </row>
    <row r="598" spans="1:25" ht="43.75" x14ac:dyDescent="0.4">
      <c r="A598" s="101" t="s">
        <v>885</v>
      </c>
      <c r="B598" s="113"/>
      <c r="C598" s="113"/>
      <c r="D598" s="113"/>
      <c r="E598" s="115" t="s">
        <v>886</v>
      </c>
      <c r="F598" s="101">
        <v>199</v>
      </c>
      <c r="G598" s="73" t="s">
        <v>1693</v>
      </c>
      <c r="H598" s="74" t="s">
        <v>1642</v>
      </c>
      <c r="I598" s="70" t="s">
        <v>1419</v>
      </c>
      <c r="J598" s="76"/>
      <c r="K598" s="107"/>
      <c r="L598" s="107"/>
      <c r="M598" s="107"/>
      <c r="N598" s="107"/>
      <c r="O598" s="77"/>
      <c r="P598" s="77" t="s">
        <v>887</v>
      </c>
      <c r="Q598" s="306"/>
      <c r="R598" s="306"/>
      <c r="S598" s="306"/>
      <c r="T598" s="112"/>
      <c r="U598" s="306" t="s">
        <v>14</v>
      </c>
      <c r="V598" s="305" t="s">
        <v>888</v>
      </c>
      <c r="W598" s="306"/>
      <c r="X598" s="306">
        <v>592</v>
      </c>
      <c r="Y598" s="306"/>
    </row>
    <row r="599" spans="1:25" ht="43.75" x14ac:dyDescent="0.4">
      <c r="A599" s="101" t="s">
        <v>885</v>
      </c>
      <c r="B599" s="116"/>
      <c r="C599" s="116"/>
      <c r="D599" s="116"/>
      <c r="E599" s="118"/>
      <c r="F599" s="101" t="s">
        <v>889</v>
      </c>
      <c r="G599" s="73" t="s">
        <v>1645</v>
      </c>
      <c r="H599" s="74" t="s">
        <v>1642</v>
      </c>
      <c r="I599" s="70" t="s">
        <v>1419</v>
      </c>
      <c r="J599" s="76"/>
      <c r="K599" s="107"/>
      <c r="L599" s="107"/>
      <c r="M599" s="107"/>
      <c r="N599" s="107"/>
      <c r="O599" s="110"/>
      <c r="P599" s="77" t="s">
        <v>887</v>
      </c>
      <c r="Q599" s="306"/>
      <c r="R599" s="112"/>
      <c r="S599" s="106"/>
      <c r="T599" s="306"/>
      <c r="U599" s="306" t="s">
        <v>14</v>
      </c>
      <c r="V599" s="305" t="s">
        <v>890</v>
      </c>
      <c r="W599" s="306"/>
      <c r="X599" s="306">
        <v>593</v>
      </c>
      <c r="Y599" s="306"/>
    </row>
    <row r="600" spans="1:25" ht="43.75" x14ac:dyDescent="0.4">
      <c r="A600" s="101" t="s">
        <v>885</v>
      </c>
      <c r="B600" s="116"/>
      <c r="C600" s="116"/>
      <c r="D600" s="116"/>
      <c r="E600" s="118"/>
      <c r="F600" s="101">
        <v>200</v>
      </c>
      <c r="G600" s="73" t="s">
        <v>1694</v>
      </c>
      <c r="H600" s="74" t="s">
        <v>1642</v>
      </c>
      <c r="I600" s="70" t="s">
        <v>1419</v>
      </c>
      <c r="J600" s="76"/>
      <c r="K600" s="107"/>
      <c r="L600" s="107"/>
      <c r="M600" s="107"/>
      <c r="N600" s="107"/>
      <c r="O600" s="77"/>
      <c r="P600" s="77" t="s">
        <v>887</v>
      </c>
      <c r="Q600" s="306"/>
      <c r="R600" s="306"/>
      <c r="S600" s="306" t="s">
        <v>383</v>
      </c>
      <c r="T600" s="112"/>
      <c r="U600" s="306" t="s">
        <v>14</v>
      </c>
      <c r="V600" s="305" t="s">
        <v>891</v>
      </c>
      <c r="W600" s="306"/>
      <c r="X600" s="306">
        <v>594</v>
      </c>
      <c r="Y600" s="306"/>
    </row>
    <row r="601" spans="1:25" ht="43.75" x14ac:dyDescent="0.4">
      <c r="A601" s="101" t="s">
        <v>885</v>
      </c>
      <c r="B601" s="116"/>
      <c r="C601" s="116"/>
      <c r="D601" s="116"/>
      <c r="E601" s="118"/>
      <c r="F601" s="100">
        <v>201</v>
      </c>
      <c r="G601" s="73" t="s">
        <v>1695</v>
      </c>
      <c r="H601" s="74" t="s">
        <v>1642</v>
      </c>
      <c r="I601" s="70" t="s">
        <v>1419</v>
      </c>
      <c r="J601" s="76"/>
      <c r="K601" s="107"/>
      <c r="L601" s="107"/>
      <c r="M601" s="107"/>
      <c r="N601" s="107"/>
      <c r="O601" s="77"/>
      <c r="P601" s="77" t="s">
        <v>887</v>
      </c>
      <c r="Q601" s="306"/>
      <c r="R601" s="306"/>
      <c r="S601" s="306" t="s">
        <v>383</v>
      </c>
      <c r="T601" s="112"/>
      <c r="U601" s="306" t="s">
        <v>14</v>
      </c>
      <c r="V601" s="305" t="s">
        <v>891</v>
      </c>
      <c r="W601" s="306"/>
      <c r="X601" s="306">
        <v>595</v>
      </c>
      <c r="Y601" s="306"/>
    </row>
    <row r="602" spans="1:25" ht="43.75" x14ac:dyDescent="0.4">
      <c r="A602" s="101" t="s">
        <v>885</v>
      </c>
      <c r="B602" s="116"/>
      <c r="C602" s="116"/>
      <c r="D602" s="116"/>
      <c r="E602" s="118"/>
      <c r="F602" s="101">
        <v>196</v>
      </c>
      <c r="G602" s="73" t="s">
        <v>1696</v>
      </c>
      <c r="H602" s="74" t="s">
        <v>1642</v>
      </c>
      <c r="I602" s="70" t="s">
        <v>1419</v>
      </c>
      <c r="J602" s="76"/>
      <c r="K602" s="107"/>
      <c r="L602" s="107"/>
      <c r="M602" s="107"/>
      <c r="N602" s="107"/>
      <c r="O602" s="77"/>
      <c r="P602" s="77" t="s">
        <v>887</v>
      </c>
      <c r="Q602" s="306"/>
      <c r="R602" s="306"/>
      <c r="S602" s="306" t="s">
        <v>383</v>
      </c>
      <c r="T602" s="112"/>
      <c r="U602" s="306" t="s">
        <v>14</v>
      </c>
      <c r="V602" s="305" t="s">
        <v>892</v>
      </c>
      <c r="W602" s="306"/>
      <c r="X602" s="306">
        <v>596</v>
      </c>
      <c r="Y602" s="306"/>
    </row>
    <row r="603" spans="1:25" ht="43.75" x14ac:dyDescent="0.4">
      <c r="A603" s="101" t="s">
        <v>885</v>
      </c>
      <c r="B603" s="122"/>
      <c r="C603" s="122"/>
      <c r="D603" s="122"/>
      <c r="E603" s="121"/>
      <c r="F603" s="100">
        <v>204</v>
      </c>
      <c r="G603" s="73" t="s">
        <v>1697</v>
      </c>
      <c r="H603" s="74" t="s">
        <v>1642</v>
      </c>
      <c r="I603" s="70" t="s">
        <v>1419</v>
      </c>
      <c r="J603" s="76"/>
      <c r="K603" s="107"/>
      <c r="L603" s="107"/>
      <c r="M603" s="107"/>
      <c r="N603" s="107"/>
      <c r="O603" s="77"/>
      <c r="P603" s="77" t="s">
        <v>887</v>
      </c>
      <c r="Q603" s="306"/>
      <c r="R603" s="306"/>
      <c r="S603" s="306"/>
      <c r="T603" s="112"/>
      <c r="U603" s="306" t="s">
        <v>14</v>
      </c>
      <c r="V603" s="305" t="s">
        <v>893</v>
      </c>
      <c r="W603" s="306"/>
      <c r="X603" s="306">
        <v>597</v>
      </c>
      <c r="Y603" s="306"/>
    </row>
    <row r="604" spans="1:25" ht="43.75" x14ac:dyDescent="0.4">
      <c r="A604" s="321" t="s">
        <v>885</v>
      </c>
      <c r="B604" s="325"/>
      <c r="C604" s="325"/>
      <c r="D604" s="325"/>
      <c r="E604" s="327" t="s">
        <v>894</v>
      </c>
      <c r="F604" s="321">
        <v>203</v>
      </c>
      <c r="G604" s="315" t="s">
        <v>1698</v>
      </c>
      <c r="H604" s="316" t="s">
        <v>1642</v>
      </c>
      <c r="I604" s="312" t="s">
        <v>1419</v>
      </c>
      <c r="J604" s="317"/>
      <c r="K604" s="322"/>
      <c r="L604" s="322"/>
      <c r="M604" s="322"/>
      <c r="N604" s="322"/>
      <c r="O604" s="318"/>
      <c r="P604" s="318"/>
      <c r="Q604" s="320"/>
      <c r="R604" s="320"/>
      <c r="S604" s="320" t="s">
        <v>383</v>
      </c>
      <c r="T604" s="335"/>
      <c r="U604" s="320" t="s">
        <v>14</v>
      </c>
      <c r="V604" s="320"/>
      <c r="W604" s="320"/>
      <c r="X604" s="320">
        <v>598</v>
      </c>
      <c r="Y604" s="320"/>
    </row>
    <row r="605" spans="1:25" ht="43.75" x14ac:dyDescent="0.4">
      <c r="A605" s="321" t="s">
        <v>885</v>
      </c>
      <c r="B605" s="331"/>
      <c r="C605" s="331"/>
      <c r="D605" s="331"/>
      <c r="E605" s="333"/>
      <c r="F605" s="321">
        <v>205</v>
      </c>
      <c r="G605" s="315" t="s">
        <v>1699</v>
      </c>
      <c r="H605" s="316" t="s">
        <v>1642</v>
      </c>
      <c r="I605" s="312" t="s">
        <v>1419</v>
      </c>
      <c r="J605" s="317"/>
      <c r="K605" s="322"/>
      <c r="L605" s="322"/>
      <c r="M605" s="322"/>
      <c r="N605" s="322"/>
      <c r="O605" s="318"/>
      <c r="P605" s="318"/>
      <c r="Q605" s="320"/>
      <c r="R605" s="320"/>
      <c r="S605" s="320"/>
      <c r="T605" s="335"/>
      <c r="U605" s="320" t="s">
        <v>14</v>
      </c>
      <c r="V605" s="319" t="s">
        <v>840</v>
      </c>
      <c r="W605" s="320"/>
      <c r="X605" s="320">
        <v>599</v>
      </c>
      <c r="Y605" s="320"/>
    </row>
    <row r="606" spans="1:25" ht="43.75" x14ac:dyDescent="0.4">
      <c r="A606" s="68" t="s">
        <v>885</v>
      </c>
      <c r="B606" s="68"/>
      <c r="C606" s="68"/>
      <c r="D606" s="68"/>
      <c r="E606" s="83"/>
      <c r="F606" s="68">
        <v>202</v>
      </c>
      <c r="G606" s="56" t="s">
        <v>1700</v>
      </c>
      <c r="H606" s="21" t="s">
        <v>1642</v>
      </c>
      <c r="I606" s="6" t="s">
        <v>1419</v>
      </c>
      <c r="J606" s="59"/>
      <c r="K606" s="105"/>
      <c r="L606" s="105"/>
      <c r="M606" s="105"/>
      <c r="N606" s="105"/>
      <c r="O606" s="22"/>
      <c r="P606" s="22"/>
      <c r="Q606" s="33"/>
      <c r="R606" s="33"/>
      <c r="S606" s="33"/>
      <c r="T606" s="30"/>
      <c r="U606" s="33" t="s">
        <v>14</v>
      </c>
      <c r="V606" s="33"/>
      <c r="W606" s="33"/>
      <c r="X606" s="33">
        <v>600</v>
      </c>
      <c r="Y606" s="33"/>
    </row>
    <row r="607" spans="1:25" ht="120" customHeight="1" x14ac:dyDescent="0.4">
      <c r="A607" s="68" t="s">
        <v>885</v>
      </c>
      <c r="B607" s="68"/>
      <c r="C607" s="68"/>
      <c r="D607" s="68"/>
      <c r="E607" s="83"/>
      <c r="F607" s="68">
        <v>197</v>
      </c>
      <c r="G607" s="56" t="s">
        <v>1702</v>
      </c>
      <c r="H607" s="21" t="s">
        <v>1701</v>
      </c>
      <c r="I607" s="6" t="s">
        <v>1419</v>
      </c>
      <c r="J607" s="59"/>
      <c r="K607" s="105"/>
      <c r="L607" s="105"/>
      <c r="M607" s="105"/>
      <c r="N607" s="105"/>
      <c r="O607" s="57"/>
      <c r="P607" s="57"/>
      <c r="Q607" s="30"/>
      <c r="R607" s="30"/>
      <c r="S607" s="30"/>
      <c r="T607" s="30"/>
      <c r="U607" s="33" t="s">
        <v>14</v>
      </c>
      <c r="V607" s="33"/>
      <c r="W607" s="33"/>
      <c r="X607" s="33">
        <v>601</v>
      </c>
      <c r="Y607" s="33"/>
    </row>
    <row r="608" spans="1:25" ht="43.75" x14ac:dyDescent="0.4">
      <c r="A608" s="68" t="s">
        <v>885</v>
      </c>
      <c r="B608" s="68"/>
      <c r="C608" s="68"/>
      <c r="D608" s="68"/>
      <c r="E608" s="83"/>
      <c r="F608" s="80">
        <v>198</v>
      </c>
      <c r="G608" s="56" t="s">
        <v>1703</v>
      </c>
      <c r="H608" s="21" t="s">
        <v>1642</v>
      </c>
      <c r="I608" s="6" t="s">
        <v>1419</v>
      </c>
      <c r="J608" s="59"/>
      <c r="K608" s="105"/>
      <c r="L608" s="105"/>
      <c r="M608" s="105"/>
      <c r="N608" s="105"/>
      <c r="O608" s="57"/>
      <c r="P608" s="57"/>
      <c r="Q608" s="30"/>
      <c r="R608" s="30"/>
      <c r="S608" s="80"/>
      <c r="T608" s="30"/>
      <c r="U608" s="33" t="s">
        <v>14</v>
      </c>
      <c r="V608" s="34" t="s">
        <v>895</v>
      </c>
      <c r="W608" s="33"/>
      <c r="X608" s="33">
        <v>602</v>
      </c>
      <c r="Y608" s="33"/>
    </row>
    <row r="609" spans="1:25" ht="43.75" x14ac:dyDescent="0.4">
      <c r="A609" s="31" t="s">
        <v>896</v>
      </c>
      <c r="B609" s="32"/>
      <c r="C609" s="31"/>
      <c r="D609" s="31"/>
      <c r="E609" s="30"/>
      <c r="F609" s="80">
        <v>213</v>
      </c>
      <c r="G609" s="56" t="s">
        <v>1723</v>
      </c>
      <c r="H609" s="21" t="s">
        <v>1704</v>
      </c>
      <c r="I609" s="59" t="s">
        <v>1450</v>
      </c>
      <c r="J609" s="59"/>
      <c r="K609" s="105"/>
      <c r="L609" s="105" t="s">
        <v>383</v>
      </c>
      <c r="M609" s="105"/>
      <c r="N609" s="105"/>
      <c r="O609" s="22"/>
      <c r="P609" s="22" t="s">
        <v>897</v>
      </c>
      <c r="Q609" s="33"/>
      <c r="R609" s="33"/>
      <c r="S609" s="33"/>
      <c r="T609" s="33"/>
      <c r="U609" s="33"/>
      <c r="V609" s="33"/>
      <c r="W609" s="33"/>
      <c r="X609" s="33">
        <v>164</v>
      </c>
      <c r="Y609" s="33">
        <v>135</v>
      </c>
    </row>
    <row r="610" spans="1:25" ht="43.75" x14ac:dyDescent="0.4">
      <c r="A610" s="31" t="s">
        <v>896</v>
      </c>
      <c r="B610" s="32"/>
      <c r="C610" s="31"/>
      <c r="D610" s="31"/>
      <c r="E610" s="30"/>
      <c r="F610" s="68">
        <v>214</v>
      </c>
      <c r="G610" s="56" t="s">
        <v>1722</v>
      </c>
      <c r="H610" s="21" t="s">
        <v>1704</v>
      </c>
      <c r="I610" s="59" t="s">
        <v>1450</v>
      </c>
      <c r="J610" s="59"/>
      <c r="K610" s="105"/>
      <c r="L610" s="105" t="s">
        <v>383</v>
      </c>
      <c r="M610" s="105"/>
      <c r="N610" s="105"/>
      <c r="O610" s="22"/>
      <c r="P610" s="22"/>
      <c r="Q610" s="33"/>
      <c r="R610" s="33"/>
      <c r="S610" s="33"/>
      <c r="T610" s="34" t="s">
        <v>898</v>
      </c>
      <c r="U610" s="33"/>
      <c r="V610" s="33"/>
      <c r="W610" s="33"/>
      <c r="X610" s="33">
        <v>165</v>
      </c>
      <c r="Y610" s="33">
        <v>136</v>
      </c>
    </row>
    <row r="611" spans="1:25" ht="43.75" x14ac:dyDescent="0.4">
      <c r="A611" s="31" t="s">
        <v>896</v>
      </c>
      <c r="B611" s="32"/>
      <c r="C611" s="31"/>
      <c r="D611" s="31"/>
      <c r="E611" s="30"/>
      <c r="F611" s="68">
        <v>215</v>
      </c>
      <c r="G611" s="56" t="s">
        <v>1721</v>
      </c>
      <c r="H611" s="21" t="s">
        <v>1705</v>
      </c>
      <c r="I611" s="59" t="s">
        <v>1450</v>
      </c>
      <c r="J611" s="59"/>
      <c r="K611" s="105"/>
      <c r="L611" s="105" t="s">
        <v>383</v>
      </c>
      <c r="M611" s="105"/>
      <c r="N611" s="105"/>
      <c r="O611" s="22"/>
      <c r="P611" s="22" t="s">
        <v>897</v>
      </c>
      <c r="Q611" s="33"/>
      <c r="R611" s="33"/>
      <c r="S611" s="33"/>
      <c r="T611" s="33"/>
      <c r="U611" s="33"/>
      <c r="V611" s="33"/>
      <c r="W611" s="33"/>
      <c r="X611" s="33">
        <v>166</v>
      </c>
      <c r="Y611" s="33">
        <v>137</v>
      </c>
    </row>
    <row r="612" spans="1:25" ht="43.75" x14ac:dyDescent="0.4">
      <c r="A612" s="31" t="s">
        <v>896</v>
      </c>
      <c r="B612" s="32"/>
      <c r="C612" s="31"/>
      <c r="D612" s="31"/>
      <c r="E612" s="30"/>
      <c r="F612" s="80">
        <v>216</v>
      </c>
      <c r="G612" s="56" t="s">
        <v>1720</v>
      </c>
      <c r="H612" s="21" t="s">
        <v>1705</v>
      </c>
      <c r="I612" s="59" t="s">
        <v>1450</v>
      </c>
      <c r="J612" s="59"/>
      <c r="K612" s="105"/>
      <c r="L612" s="105" t="s">
        <v>383</v>
      </c>
      <c r="M612" s="105"/>
      <c r="N612" s="105"/>
      <c r="O612" s="22"/>
      <c r="P612" s="22" t="s">
        <v>897</v>
      </c>
      <c r="Q612" s="33"/>
      <c r="R612" s="33"/>
      <c r="S612" s="33"/>
      <c r="T612" s="33"/>
      <c r="U612" s="33"/>
      <c r="V612" s="33"/>
      <c r="W612" s="33"/>
      <c r="X612" s="33">
        <v>167</v>
      </c>
      <c r="Y612" s="33">
        <v>138</v>
      </c>
    </row>
    <row r="613" spans="1:25" ht="70.400000000000006" customHeight="1" x14ac:dyDescent="0.4">
      <c r="A613" s="31" t="s">
        <v>896</v>
      </c>
      <c r="B613" s="32"/>
      <c r="C613" s="31"/>
      <c r="D613" s="31"/>
      <c r="E613" s="30"/>
      <c r="F613" s="68">
        <v>217</v>
      </c>
      <c r="G613" s="56" t="s">
        <v>1719</v>
      </c>
      <c r="H613" s="21" t="s">
        <v>1706</v>
      </c>
      <c r="I613" s="59" t="s">
        <v>1450</v>
      </c>
      <c r="J613" s="59"/>
      <c r="K613" s="105"/>
      <c r="L613" s="105" t="s">
        <v>383</v>
      </c>
      <c r="M613" s="105"/>
      <c r="N613" s="105"/>
      <c r="O613" s="22"/>
      <c r="P613" s="22" t="s">
        <v>897</v>
      </c>
      <c r="Q613" s="33"/>
      <c r="R613" s="33"/>
      <c r="S613" s="33"/>
      <c r="T613" s="33"/>
      <c r="U613" s="33"/>
      <c r="V613" s="33"/>
      <c r="W613" s="33"/>
      <c r="X613" s="33">
        <v>168</v>
      </c>
      <c r="Y613" s="33">
        <v>139</v>
      </c>
    </row>
    <row r="614" spans="1:25" ht="70.400000000000006" customHeight="1" x14ac:dyDescent="0.4">
      <c r="A614" s="31" t="s">
        <v>896</v>
      </c>
      <c r="B614" s="32"/>
      <c r="C614" s="31"/>
      <c r="D614" s="31"/>
      <c r="E614" s="30"/>
      <c r="F614" s="68">
        <v>218</v>
      </c>
      <c r="G614" s="56" t="s">
        <v>1718</v>
      </c>
      <c r="H614" s="21" t="s">
        <v>1706</v>
      </c>
      <c r="I614" s="59" t="s">
        <v>1450</v>
      </c>
      <c r="J614" s="59"/>
      <c r="K614" s="105"/>
      <c r="L614" s="105" t="s">
        <v>383</v>
      </c>
      <c r="M614" s="105"/>
      <c r="N614" s="105" t="s">
        <v>899</v>
      </c>
      <c r="O614" s="22"/>
      <c r="P614" s="22"/>
      <c r="Q614" s="33"/>
      <c r="R614" s="33"/>
      <c r="S614" s="33"/>
      <c r="T614" s="33"/>
      <c r="U614" s="33"/>
      <c r="V614" s="33"/>
      <c r="W614" s="33"/>
      <c r="X614" s="33">
        <v>169</v>
      </c>
      <c r="Y614" s="33">
        <v>140</v>
      </c>
    </row>
    <row r="615" spans="1:25" ht="70.400000000000006" customHeight="1" x14ac:dyDescent="0.4">
      <c r="A615" s="31" t="s">
        <v>896</v>
      </c>
      <c r="B615" s="32"/>
      <c r="C615" s="31"/>
      <c r="D615" s="31"/>
      <c r="E615" s="30"/>
      <c r="F615" s="80">
        <v>219</v>
      </c>
      <c r="G615" s="56" t="s">
        <v>1717</v>
      </c>
      <c r="H615" s="21" t="s">
        <v>1706</v>
      </c>
      <c r="I615" s="59" t="s">
        <v>1450</v>
      </c>
      <c r="J615" s="59"/>
      <c r="K615" s="105"/>
      <c r="L615" s="105" t="s">
        <v>383</v>
      </c>
      <c r="M615" s="105"/>
      <c r="N615" s="105"/>
      <c r="O615" s="22"/>
      <c r="P615" s="22" t="s">
        <v>897</v>
      </c>
      <c r="Q615" s="33"/>
      <c r="R615" s="33"/>
      <c r="S615" s="33"/>
      <c r="T615" s="33"/>
      <c r="U615" s="33"/>
      <c r="V615" s="33"/>
      <c r="W615" s="33"/>
      <c r="X615" s="33">
        <v>170</v>
      </c>
      <c r="Y615" s="33">
        <v>141</v>
      </c>
    </row>
    <row r="616" spans="1:25" ht="72.45" customHeight="1" x14ac:dyDescent="0.4">
      <c r="A616" s="31" t="s">
        <v>896</v>
      </c>
      <c r="B616" s="32"/>
      <c r="C616" s="31"/>
      <c r="D616" s="31"/>
      <c r="E616" s="30"/>
      <c r="F616" s="68">
        <v>220</v>
      </c>
      <c r="G616" s="56" t="s">
        <v>1716</v>
      </c>
      <c r="H616" s="21" t="s">
        <v>1706</v>
      </c>
      <c r="I616" s="59" t="s">
        <v>1450</v>
      </c>
      <c r="J616" s="59"/>
      <c r="K616" s="105"/>
      <c r="L616" s="105" t="s">
        <v>383</v>
      </c>
      <c r="M616" s="105"/>
      <c r="N616" s="105"/>
      <c r="O616" s="22"/>
      <c r="P616" s="22"/>
      <c r="Q616" s="33"/>
      <c r="R616" s="33"/>
      <c r="S616" s="33"/>
      <c r="T616" s="33"/>
      <c r="U616" s="33"/>
      <c r="V616" s="33"/>
      <c r="W616" s="33"/>
      <c r="X616" s="33">
        <v>171</v>
      </c>
      <c r="Y616" s="33">
        <v>142</v>
      </c>
    </row>
    <row r="617" spans="1:25" ht="76.400000000000006" customHeight="1" x14ac:dyDescent="0.4">
      <c r="A617" s="31" t="s">
        <v>896</v>
      </c>
      <c r="B617" s="32"/>
      <c r="C617" s="31"/>
      <c r="D617" s="31"/>
      <c r="E617" s="30"/>
      <c r="F617" s="68">
        <v>221</v>
      </c>
      <c r="G617" s="56" t="s">
        <v>1715</v>
      </c>
      <c r="H617" s="21" t="s">
        <v>1706</v>
      </c>
      <c r="I617" s="59" t="s">
        <v>1450</v>
      </c>
      <c r="J617" s="59"/>
      <c r="K617" s="105"/>
      <c r="L617" s="105" t="s">
        <v>383</v>
      </c>
      <c r="M617" s="105"/>
      <c r="N617" s="105"/>
      <c r="O617" s="22"/>
      <c r="P617" s="22"/>
      <c r="Q617" s="33"/>
      <c r="R617" s="33"/>
      <c r="S617" s="33"/>
      <c r="T617" s="33"/>
      <c r="U617" s="33"/>
      <c r="V617" s="33"/>
      <c r="W617" s="33"/>
      <c r="X617" s="33">
        <v>172</v>
      </c>
      <c r="Y617" s="33">
        <v>143</v>
      </c>
    </row>
    <row r="618" spans="1:25" ht="72.900000000000006" x14ac:dyDescent="0.4">
      <c r="A618" s="31" t="s">
        <v>896</v>
      </c>
      <c r="B618" s="32" t="s">
        <v>534</v>
      </c>
      <c r="C618" s="31"/>
      <c r="D618" s="32" t="s">
        <v>900</v>
      </c>
      <c r="E618" s="30"/>
      <c r="F618" s="80">
        <v>222</v>
      </c>
      <c r="G618" s="56" t="s">
        <v>1714</v>
      </c>
      <c r="H618" s="21" t="s">
        <v>1706</v>
      </c>
      <c r="I618" s="59" t="s">
        <v>1450</v>
      </c>
      <c r="J618" s="59"/>
      <c r="K618" s="105" t="s">
        <v>383</v>
      </c>
      <c r="L618" s="105"/>
      <c r="M618" s="105"/>
      <c r="N618" s="105"/>
      <c r="O618" s="22"/>
      <c r="P618" s="22"/>
      <c r="Q618" s="33"/>
      <c r="R618" s="33"/>
      <c r="S618" s="33"/>
      <c r="T618" s="33"/>
      <c r="U618" s="33"/>
      <c r="V618" s="33"/>
      <c r="W618" s="33"/>
      <c r="X618" s="33">
        <v>173</v>
      </c>
      <c r="Y618" s="33">
        <v>144</v>
      </c>
    </row>
    <row r="619" spans="1:25" ht="74.150000000000006" customHeight="1" x14ac:dyDescent="0.4">
      <c r="A619" s="31" t="s">
        <v>896</v>
      </c>
      <c r="B619" s="32"/>
      <c r="C619" s="31"/>
      <c r="D619" s="31"/>
      <c r="E619" s="30"/>
      <c r="F619" s="68">
        <v>223</v>
      </c>
      <c r="G619" s="56" t="s">
        <v>1713</v>
      </c>
      <c r="H619" s="21" t="s">
        <v>1706</v>
      </c>
      <c r="I619" s="59" t="s">
        <v>1450</v>
      </c>
      <c r="J619" s="59"/>
      <c r="K619" s="105"/>
      <c r="L619" s="105" t="s">
        <v>383</v>
      </c>
      <c r="M619" s="105"/>
      <c r="N619" s="105"/>
      <c r="O619" s="22"/>
      <c r="P619" s="22" t="s">
        <v>897</v>
      </c>
      <c r="Q619" s="33"/>
      <c r="R619" s="33"/>
      <c r="S619" s="33"/>
      <c r="T619" s="33"/>
      <c r="U619" s="33"/>
      <c r="V619" s="33"/>
      <c r="W619" s="33"/>
      <c r="X619" s="33">
        <v>174</v>
      </c>
      <c r="Y619" s="33">
        <v>145</v>
      </c>
    </row>
    <row r="620" spans="1:25" ht="72" customHeight="1" x14ac:dyDescent="0.4">
      <c r="A620" s="31" t="s">
        <v>896</v>
      </c>
      <c r="B620" s="32"/>
      <c r="C620" s="31"/>
      <c r="D620" s="31"/>
      <c r="E620" s="30"/>
      <c r="F620" s="68">
        <v>224</v>
      </c>
      <c r="G620" s="56" t="s">
        <v>1712</v>
      </c>
      <c r="H620" s="21" t="s">
        <v>1706</v>
      </c>
      <c r="I620" s="59" t="s">
        <v>1450</v>
      </c>
      <c r="J620" s="59"/>
      <c r="K620" s="105"/>
      <c r="L620" s="105" t="s">
        <v>383</v>
      </c>
      <c r="M620" s="105"/>
      <c r="N620" s="105"/>
      <c r="O620" s="22"/>
      <c r="P620" s="22" t="s">
        <v>897</v>
      </c>
      <c r="Q620" s="33"/>
      <c r="R620" s="33"/>
      <c r="S620" s="33"/>
      <c r="T620" s="34" t="s">
        <v>901</v>
      </c>
      <c r="U620" s="33"/>
      <c r="V620" s="33"/>
      <c r="W620" s="33"/>
      <c r="X620" s="33">
        <v>175</v>
      </c>
      <c r="Y620" s="33">
        <v>146</v>
      </c>
    </row>
    <row r="621" spans="1:25" ht="43.75" x14ac:dyDescent="0.4">
      <c r="A621" s="31" t="s">
        <v>896</v>
      </c>
      <c r="B621" s="32"/>
      <c r="C621" s="31"/>
      <c r="D621" s="31"/>
      <c r="E621" s="30"/>
      <c r="F621" s="80">
        <v>225</v>
      </c>
      <c r="G621" s="56" t="s">
        <v>1711</v>
      </c>
      <c r="H621" s="21" t="s">
        <v>1707</v>
      </c>
      <c r="I621" s="59" t="s">
        <v>1450</v>
      </c>
      <c r="J621" s="59"/>
      <c r="K621" s="105"/>
      <c r="L621" s="105" t="s">
        <v>383</v>
      </c>
      <c r="M621" s="105"/>
      <c r="N621" s="105"/>
      <c r="O621" s="22"/>
      <c r="P621" s="22"/>
      <c r="Q621" s="33"/>
      <c r="R621" s="33"/>
      <c r="S621" s="33"/>
      <c r="T621" s="33"/>
      <c r="U621" s="33"/>
      <c r="V621" s="33"/>
      <c r="W621" s="33"/>
      <c r="X621" s="33">
        <v>176</v>
      </c>
      <c r="Y621" s="33">
        <v>147</v>
      </c>
    </row>
    <row r="622" spans="1:25" ht="72.900000000000006" x14ac:dyDescent="0.4">
      <c r="A622" s="31" t="s">
        <v>896</v>
      </c>
      <c r="B622" s="32"/>
      <c r="C622" s="31"/>
      <c r="D622" s="31"/>
      <c r="E622" s="30"/>
      <c r="F622" s="68">
        <v>226</v>
      </c>
      <c r="G622" s="56" t="s">
        <v>1710</v>
      </c>
      <c r="H622" s="21" t="s">
        <v>1707</v>
      </c>
      <c r="I622" s="59" t="s">
        <v>1450</v>
      </c>
      <c r="J622" s="59"/>
      <c r="K622" s="105"/>
      <c r="L622" s="105" t="s">
        <v>383</v>
      </c>
      <c r="M622" s="105"/>
      <c r="N622" s="105"/>
      <c r="O622" s="22"/>
      <c r="P622" s="22"/>
      <c r="Q622" s="33"/>
      <c r="R622" s="33"/>
      <c r="S622" s="33"/>
      <c r="T622" s="33"/>
      <c r="U622" s="33"/>
      <c r="V622" s="33"/>
      <c r="W622" s="33"/>
      <c r="X622" s="33">
        <v>177</v>
      </c>
      <c r="Y622" s="33">
        <v>148</v>
      </c>
    </row>
    <row r="623" spans="1:25" ht="58.3" x14ac:dyDescent="0.4">
      <c r="A623" s="31" t="s">
        <v>896</v>
      </c>
      <c r="B623" s="32"/>
      <c r="C623" s="31"/>
      <c r="D623" s="31"/>
      <c r="E623" s="30"/>
      <c r="F623" s="68">
        <v>454</v>
      </c>
      <c r="G623" s="56" t="s">
        <v>1709</v>
      </c>
      <c r="H623" s="21" t="s">
        <v>1708</v>
      </c>
      <c r="I623" s="59" t="s">
        <v>1425</v>
      </c>
      <c r="J623" s="59"/>
      <c r="K623" s="105"/>
      <c r="L623" s="105" t="s">
        <v>383</v>
      </c>
      <c r="M623" s="105"/>
      <c r="N623" s="105"/>
      <c r="O623" s="22"/>
      <c r="P623" s="22"/>
      <c r="Q623" s="33"/>
      <c r="R623" s="33"/>
      <c r="S623" s="33"/>
      <c r="T623" s="33"/>
      <c r="U623" s="33"/>
      <c r="V623" s="33"/>
      <c r="W623" s="33"/>
      <c r="X623" s="33">
        <v>178</v>
      </c>
      <c r="Y623" s="33">
        <v>149</v>
      </c>
    </row>
  </sheetData>
  <autoFilter ref="A1:Y623" xr:uid="{7DBA7D9D-C5BF-42EB-AC0D-D53C96DA7F78}"/>
  <mergeCells count="85">
    <mergeCell ref="H82:H83"/>
    <mergeCell ref="E12:E14"/>
    <mergeCell ref="E15:E16"/>
    <mergeCell ref="E36:E37"/>
    <mergeCell ref="E79:E80"/>
    <mergeCell ref="F79:F80"/>
    <mergeCell ref="G79:G80"/>
    <mergeCell ref="F82:F83"/>
    <mergeCell ref="G82:G83"/>
    <mergeCell ref="A79:A80"/>
    <mergeCell ref="F84:F85"/>
    <mergeCell ref="G84:G85"/>
    <mergeCell ref="E103:E104"/>
    <mergeCell ref="E119:E121"/>
    <mergeCell ref="A82:A83"/>
    <mergeCell ref="E82:E83"/>
    <mergeCell ref="H122:H123"/>
    <mergeCell ref="G122:G123"/>
    <mergeCell ref="E97:E98"/>
    <mergeCell ref="A84:A85"/>
    <mergeCell ref="E84:E85"/>
    <mergeCell ref="H84:H85"/>
    <mergeCell ref="F122:F123"/>
    <mergeCell ref="A122:A123"/>
    <mergeCell ref="E122:E123"/>
    <mergeCell ref="E262:E265"/>
    <mergeCell ref="E162:E163"/>
    <mergeCell ref="E165:E166"/>
    <mergeCell ref="E167:E170"/>
    <mergeCell ref="E171:E174"/>
    <mergeCell ref="E192:E193"/>
    <mergeCell ref="E185:E188"/>
    <mergeCell ref="E189:E191"/>
    <mergeCell ref="E197:E199"/>
    <mergeCell ref="E201:E206"/>
    <mergeCell ref="E207:E210"/>
    <mergeCell ref="E211:E212"/>
    <mergeCell ref="E175:E184"/>
    <mergeCell ref="E378:E382"/>
    <mergeCell ref="E325:E329"/>
    <mergeCell ref="E214:E217"/>
    <mergeCell ref="E218:E221"/>
    <mergeCell ref="E222:E224"/>
    <mergeCell ref="E225:E229"/>
    <mergeCell ref="E266:E271"/>
    <mergeCell ref="E230:E236"/>
    <mergeCell ref="E272:E280"/>
    <mergeCell ref="E284:E295"/>
    <mergeCell ref="E296:E309"/>
    <mergeCell ref="E311:E315"/>
    <mergeCell ref="E237:E239"/>
    <mergeCell ref="E241:E246"/>
    <mergeCell ref="E251:E256"/>
    <mergeCell ref="E258:E261"/>
    <mergeCell ref="E320:E324"/>
    <mergeCell ref="E351:E358"/>
    <mergeCell ref="E360:E362"/>
    <mergeCell ref="E363:E364"/>
    <mergeCell ref="E366:E367"/>
    <mergeCell ref="E338:E340"/>
    <mergeCell ref="E342:E349"/>
    <mergeCell ref="E384:E389"/>
    <mergeCell ref="E390:E392"/>
    <mergeCell ref="E393:E416"/>
    <mergeCell ref="E419:E420"/>
    <mergeCell ref="E453:E455"/>
    <mergeCell ref="E421:E425"/>
    <mergeCell ref="E604:E605"/>
    <mergeCell ref="E556:E559"/>
    <mergeCell ref="E564:E566"/>
    <mergeCell ref="E573:E574"/>
    <mergeCell ref="E583:E584"/>
    <mergeCell ref="E594:E597"/>
    <mergeCell ref="E598:E603"/>
    <mergeCell ref="E551:E552"/>
    <mergeCell ref="E426:E427"/>
    <mergeCell ref="E428:E429"/>
    <mergeCell ref="E431:E432"/>
    <mergeCell ref="E438:E440"/>
    <mergeCell ref="E441:E452"/>
    <mergeCell ref="E520:E521"/>
    <mergeCell ref="E460:E461"/>
    <mergeCell ref="E499:E500"/>
    <mergeCell ref="E504:E506"/>
    <mergeCell ref="E516:E517"/>
  </mergeCells>
  <hyperlinks>
    <hyperlink ref="I7" r:id="rId1" xr:uid="{C1B458E3-5E5D-4EE2-8E71-22B9CC06CE02}"/>
    <hyperlink ref="I63" r:id="rId2" xr:uid="{2D60D510-18C1-41B7-80D0-FA92892B8914}"/>
    <hyperlink ref="H80" r:id="rId3" display="https://pspwa.app.box.com/s/m4ww5rzli8fdl4u10dwb0p3rrfi05p20/file/900070648408" xr:uid="{D7057019-85BD-480A-8945-352534249DAC}"/>
    <hyperlink ref="I79" r:id="rId4" display="2021 Toxics Workshops: Participant question in Synthesis Talks segment: See Workshop Notes" xr:uid="{3F2E47B9-363D-4588-83BA-BDE8CA1DBFF4}"/>
    <hyperlink ref="I80" r:id="rId5" display="https://pspwa.app.box.com/s/m4ww5rzli8fdl4u10dwb0p3rrfi05p20/file/900070648408" xr:uid="{02B51B46-D8CB-48EB-B596-08076536D4DA}"/>
    <hyperlink ref="I8" r:id="rId6" display="2021 Toxics Workshops: Participant question asked in February 5, 2021 Q&amp;A (session on “Toxics in Puget Sound Synthesis”) " xr:uid="{BE85EA20-076E-4425-8093-E9CE073DDDDF}"/>
    <hyperlink ref="H23" r:id="rId7" display="https://wdfw.wa.gov/sites/default/files/publications/01925/wdfw01925.pdf" xr:uid="{AF4F6EA1-3EAD-4841-A9C3-932793A0EB3A}"/>
    <hyperlink ref="I23" r:id="rId8" display="2021 Toxics Workshops: Participant question asked in February 5, 2021 Q&amp;A (session on “Toxics in Puget Sound Synthesis”)" xr:uid="{C61A0415-3B1E-4FFC-A9E2-FB8586BEAD29}"/>
    <hyperlink ref="I2" r:id="rId9" display="2021 Toxics Workshops: Participant question asked in February 5, 2021 Q&amp;A (session on “Toxics in Puget Sound Synthesis”)" xr:uid="{E2E26C8E-141B-4655-9CA3-69529148DCB9}"/>
    <hyperlink ref="I25" r:id="rId10" display="2021 Toxics Workshops: Participant question asked in February 5, 2021 Q&amp;A (session on “Toxics in Puget Sound Synthesis”)" xr:uid="{07F6187D-F87F-47DC-802A-AA6FD4814E74}"/>
    <hyperlink ref="I27" r:id="rId11" display="2021 Toxics Workshops: Participant question asked in February 5, 2021 Q&amp;A (session on “Toxics in Puget Sound Synthesis”)" xr:uid="{A041D04F-5044-4B12-BE60-611711EA724A}"/>
    <hyperlink ref="I62" r:id="rId12" display="2021 Toxics Workshops: Participant question asked in February 5, 2021 Q&amp;A (session on “Toxics in Puget Sound Synthesis”)" xr:uid="{C4EAB7BA-610D-4D96-8A2F-3696E304CEA6}"/>
    <hyperlink ref="I30" r:id="rId13" display="2021 Toxics Workshops: Participant question asked in February 5, 2021 Q&amp;A (session on “Toxics in Puget Sound Synthesis”)" xr:uid="{E9E802C0-B089-4FD8-BF81-5E42AD6D14AF}"/>
    <hyperlink ref="I3" r:id="rId14" display="2021 Toxics Workshops: Participant question asked in February 5, 2021 Q&amp;A (session on “Toxics in Puget Sound Synthesis”)" xr:uid="{4749F05D-7883-4E3C-A4A0-1588684A0698}"/>
    <hyperlink ref="I52" r:id="rId15" display="2021 Toxics Workshops: Participant question asked in February 5, 2021 Q&amp;A (session on CECs)" xr:uid="{C22F3030-A2A1-4A4D-9198-C847B9F463B7}"/>
    <hyperlink ref="I54" r:id="rId16" display="2021 Toxics Workshops: Participant question asked in February 5, 2021 Q&amp;A (session on CECs)" xr:uid="{FE8BAE4C-46B7-47BC-B74B-81ABD65D587C}"/>
    <hyperlink ref="I42" r:id="rId17" display="2021 Toxics Workshops: Participant question asked in February 5, 2021 Q&amp;A (session on CECs)" xr:uid="{A0DEDAB3-832A-44AB-B568-E7AE2FB48B08}"/>
    <hyperlink ref="I43" r:id="rId18" display="2021 Toxics Workshops: Participant question asked in February 5, 2021 Q&amp;A (session on CECs)" xr:uid="{B10EB9AD-FD0E-4E9C-BFE8-87CFADA0E581}"/>
    <hyperlink ref="H45" r:id="rId19" display="https://www.dnr.wa.gov/programs-and-services/aquatics/aquatic-science/nearshore-habitat-eelgrass-stressor-response-project" xr:uid="{45B19CEF-D1CA-44F5-B6A2-6C6DD4B9A57C}"/>
    <hyperlink ref="I45" r:id="rId20" display="2021 Toxics Workshops: Participant question asked in February 5, 2021 Q&amp;A (session on CECs)" xr:uid="{FF07A8FE-06DC-475A-843A-4FECDED9047B}"/>
    <hyperlink ref="I46" r:id="rId21" display="2021 Toxics Workshops: Participant question asked in February 5, 2021 Q&amp;A (session on CECs)" xr:uid="{9C2D2EA5-DFE4-4B8C-AF57-019F6FB1C33D}"/>
    <hyperlink ref="I47" r:id="rId22" display="2021 Toxics Workshops: Participant question asked in February 5, 2021 Q&amp;A (session on CECs)" xr:uid="{5944B0E8-6EDD-4FA9-BE94-BB936271AD22}"/>
    <hyperlink ref="I55" r:id="rId23" display="2021 Toxics Workshops: Participant question asked in February 5, 2021 Q&amp;A (session on CECs)" xr:uid="{5131A2BF-8497-42F6-AF4C-5A8CEF24A8D1}"/>
    <hyperlink ref="I48" r:id="rId24" display="2021 Toxics Workshops: Participant question asked in February 5, 2021 Q&amp;A (session on CECs)" xr:uid="{96449CEC-8DA2-4FF7-AF97-4A020D6107BE}"/>
    <hyperlink ref="I583" r:id="rId25" display="2021 Toxics Workshops: Participant question asked in February 5, 2021 Q&amp;A (session on microplastics)" xr:uid="{660A9817-98A3-4A72-8F5A-63D80B83F687}"/>
    <hyperlink ref="I132" r:id="rId26" display="2021 Toxics Workshops: Participant question asked in February 5, 2021 Q&amp;A (session on microplastics)" xr:uid="{86AC0F3C-FD07-4797-935D-8F0B5D28D0D4}"/>
    <hyperlink ref="I566" r:id="rId27" display="2021 Toxics Workshops: Participant question asked in February 5, 2021 Q&amp;A (session on microplastics)" xr:uid="{E16BE13D-B0A1-4B73-A888-1AE6720836F3}"/>
    <hyperlink ref="I49" r:id="rId28" display="2021 Toxics Workshops: Participant question asked in February 5, 2021 Q&amp;A (session on Stormwater Action Monitoring)" xr:uid="{82CF917A-C429-4256-A414-BFB4333BC19E}"/>
    <hyperlink ref="I65" r:id="rId29" display="2021 Toxics Workshops: Participant question asked in February 5, 2021 Q&amp;A (session on “Freshwater Fish Contaminant Monitoring”)" xr:uid="{F8E58EC6-D5A6-436A-8803-DECD198AF7CF}"/>
    <hyperlink ref="I66" r:id="rId30" display="2021 Toxics Workshops: Participant question asked in February 5, 2021 Q&amp;A (session on “Freshwater Fish Contaminant Monitoring”)" xr:uid="{465D0F8C-196E-4A86-BFDD-858686F0721B}"/>
    <hyperlink ref="I64" r:id="rId31" xr:uid="{7311707E-4EE9-4B4A-8D65-BF443F0680E7}"/>
    <hyperlink ref="H4" r:id="rId32" display="https://pubs.usgs.gov/publication/ofr20191131" xr:uid="{7D4CAC3B-ECEC-41ED-B589-F479E95BE252}"/>
    <hyperlink ref="I4" r:id="rId33" display="2021 Toxics Workshops: Participant question asked in February 5, 2021 Q&amp;A (session on “Duwamish Groundwater Monitoring”)" xr:uid="{69903573-8CD4-4144-8E61-51E505693739}"/>
    <hyperlink ref="I12" r:id="rId34" display="2021 Toxics Workshops: Sandie O’Neill talk on PBDEs in Snohomish River, see Workshop Notes" xr:uid="{EAE7EFB1-B39F-411E-8D8F-5284A682ECF8}"/>
    <hyperlink ref="I13" r:id="rId35" display="2021 Toxics Workshops: Participant question asked in February 5, 2021 Q&amp;A (session on “PBDEs in Juvenile Chinook”)" xr:uid="{4C9A5667-EB93-411B-9E2C-E86780511A37}"/>
    <hyperlink ref="I17" r:id="rId36" display="2021 Toxics Workshops: Participant question asked in February 5, 2021 Q&amp;A (session on “PBDEs in Juvenile Chinook”)" xr:uid="{EE07690D-5A24-4039-B080-DA15D184D18B}"/>
    <hyperlink ref="I14" r:id="rId37" display="2021 Toxics Workshops: Participant question asked in February 5, 2021 Q&amp;A (session on “PBDEs in Juvenile Chinook”)" xr:uid="{8AE6415F-D72F-45F1-8C6B-A57A8C3709BF}"/>
    <hyperlink ref="I18" r:id="rId38" display="2021 Toxics Workshops: Participant question asked in February 5, 2021 Q&amp;A (session on “PBDEs in Juvenile Chinook”)" xr:uid="{C56AEBB0-9772-4D22-9E14-F677A312B629}"/>
    <hyperlink ref="I366" r:id="rId39" xr:uid="{7FC41300-54A4-4701-860E-FB23FF814BE8}"/>
    <hyperlink ref="I296" r:id="rId40" xr:uid="{25E20F6F-A4DF-49F0-BE7D-25C776A5716C}"/>
    <hyperlink ref="I343" r:id="rId41" xr:uid="{46F5C7E2-F398-41B1-A476-26E75ACC18F5}"/>
    <hyperlink ref="I334" r:id="rId42" xr:uid="{5C83DE3C-D97A-4268-9610-62876BF86985}"/>
    <hyperlink ref="I351" r:id="rId43" xr:uid="{A832793A-4F27-47DD-81C7-8BEF9ADC5E98}"/>
    <hyperlink ref="I393" r:id="rId44" xr:uid="{5F1BEC37-41EF-4717-98DA-EB65A698959C}"/>
    <hyperlink ref="I441" r:id="rId45" xr:uid="{235B2ED4-D069-4ABD-B22E-F7BB90FEE807}"/>
    <hyperlink ref="I359" r:id="rId46" xr:uid="{F5337B03-FE02-42C8-8041-21C774A140F6}"/>
    <hyperlink ref="I230" r:id="rId47" xr:uid="{D8973A90-AAD4-49AD-93D9-D5897C8D2124}"/>
    <hyperlink ref="I157" r:id="rId48" xr:uid="{0F945326-B88F-4D01-87BF-F135C3F5FA4B}"/>
    <hyperlink ref="I204" r:id="rId49" xr:uid="{BF9AD627-A316-470C-998A-5677197BD78E}"/>
    <hyperlink ref="I177" r:id="rId50" xr:uid="{B768098B-0492-4D41-AE50-5148BD5539FA}"/>
    <hyperlink ref="I251" r:id="rId51" xr:uid="{F4A46D81-E1FC-4BAB-AF48-4400DB5B28C3}"/>
    <hyperlink ref="I266" r:id="rId52" xr:uid="{8104E6D0-2921-468B-A0D4-EB60229657DC}"/>
    <hyperlink ref="I320" r:id="rId53" display="2021 Toxics Workshops: Participant question asked in February 5, 2021 Q&amp;A (session on “Tires Kill Coho”) " xr:uid="{5D8D7760-9827-40CB-8BD9-907C4D3DDD01}"/>
    <hyperlink ref="I322" r:id="rId54" display="2021 Toxics Workshops: Participant question asked in February 5, 2021 Q&amp;A (session on “Tires Kill Coho”)" xr:uid="{E80116C0-6A5C-4E22-AA0F-931838A46C95}"/>
    <hyperlink ref="I180" r:id="rId55" display="2021 Toxics Workshops: Participant question asked in February 5, 2021 Q&amp;A (session on “Tires Kill Coho”)" xr:uid="{BBB52A87-3043-4C90-BF88-701AEADD21E2}"/>
    <hyperlink ref="I461" r:id="rId56" display="2021 Toxics Workshops: Participant question asked in February 5, 2021 Q&amp;A (session on “Tires Kill Coho”)" xr:uid="{B953146B-C6DC-4065-8819-90CA8CD69970}"/>
    <hyperlink ref="I165" r:id="rId57" display="2021 Toxics Workshops: Participant question asked in February 5, 2021 Q&amp;A (session on “Tires Kill Coho”)" xr:uid="{BE8B047E-1223-4DE8-B08D-2800DD81A82C}"/>
    <hyperlink ref="I185" r:id="rId58" display="2021 Toxics Workshops: Participant question asked in February 5, 2021 Q&amp;A (session on “Tires Kill Coho”)" xr:uid="{A9F76B43-43F5-47F1-A5B3-78F38E431683}"/>
    <hyperlink ref="I506" r:id="rId59" display="2021 Toxics Workshops: Research need identified by Ed Kolodziej when asked by participant for “next research questions” in February 5, 2021 Q&amp;A (session on “Tires Kill Coho”)" xr:uid="{B8D1B439-94E9-4B65-A174-8A882FE3A6F2}"/>
    <hyperlink ref="I297" r:id="rId60" display="2021 Toxics Workshops: Research need identified by Jen McIntyre when asked by participant for “next research questions” in February 5, 2021 Q&amp;A (session on “Tires Kill Coho”)" xr:uid="{537AF2E3-8115-4F73-997E-FE82B01EB8BD}"/>
    <hyperlink ref="I179" r:id="rId61" display="2021 Toxics Workshops: Participant question asked in February 5, 2021 Q&amp;A (session on “Tires Kill Coho”)" xr:uid="{A525956C-2559-4A8A-AAC1-9449F82E01BB}"/>
    <hyperlink ref="I420" r:id="rId62" display="2021 Toxics Workshops: Participant question asked in February 5, 2021 Q&amp;A (session on “Tires Kill Coho”)" xr:uid="{ACA40AB6-1382-420B-A943-267F112E5B68}"/>
    <hyperlink ref="I347" r:id="rId63" display="2021 Toxics Workshops: Participant question asked in February 5, 2021 Q&amp;A (session on “Tires Kill Coho”)" xr:uid="{B57CE42C-BCF2-458C-9F8A-EA00D90DBE5D}"/>
    <hyperlink ref="I442" r:id="rId64" display="2021 Toxics Workshops: Participant question asked in February 5, 2021 Q&amp;A (session on “Tires Kill Coho”)" xr:uid="{D05243D3-AD05-4AE5-B738-AC1F500AB59B}"/>
    <hyperlink ref="I350" r:id="rId65" display="2021 Toxics Workshops: Participant question asked in February 5, 2021 Q&amp;A (session on “Tires Kill Coho”)" xr:uid="{3E145DC4-EDED-4104-B9F5-9EF4922309FA}"/>
    <hyperlink ref="I328" r:id="rId66" display="2021 Toxics Workshops: Participant question documented in Technical Q and A Tire Chemical Toxicity_WSD UWT.pdf (this may have been a question raised in a different presentation than the Toxics Workshop: a 2/19/2021 talk at Salmon Safe B.C.)" xr:uid="{B726E7C2-D03A-4E04-8DF7-DF0F1FE97B8A}"/>
    <hyperlink ref="I299" r:id="rId67" display="2021 Toxics Workshops: Participant question documented in Technical Q and A Tire Chemical Toxicity_WSD UWT.pdf (this may have been a question raised in a different presentation than the Toxics Workshop: a 2/19/2021 talk at Salmon Safe B.C.)" xr:uid="{AFF6CDAE-B395-439B-A399-A6F5C943C03C}"/>
    <hyperlink ref="I268" r:id="rId68" display="2021 Toxics Workshops: Participant question documented in Technical Q and A Tire Chemical Toxicity_WSD UWT.pdf (this may have been a question raised in a different presentation than the Toxics Workshop: a 2/19/2021 talk at Salmon Safe B.C.)" xr:uid="{71970930-C406-4D69-A81E-1B8FCB244BF4}"/>
    <hyperlink ref="I403" r:id="rId69" display="2021 Toxics Workshops: Participant question documented in Technical Q and A Tire Chemical Toxicity_WSD UWT.pdf (this may have been a question raised in a different presentation than the Toxics Workshop: a 2/19/2021 talk at Salmon Safe B.C.)" xr:uid="{5292D45C-B846-41CD-A2FF-3BDA3362F588}"/>
    <hyperlink ref="I262" r:id="rId70" display="2021 Toxics Workshops: Participant question documented in Technical Q and A Tire Chemical Toxicity_WSD UWT.pdf (this may have been a question raised in a different presentation than the Toxics Workshop: a 2/19/2021 talk at Salmon Safe B.C.)" xr:uid="{E94CDFFA-0C56-4F1B-999D-CFD46D3AA1BC}"/>
    <hyperlink ref="I263" r:id="rId71" display="2021 Toxics Workshops: Participant question documented in Technical Q and A Tire Chemical Toxicity_WSD UWT.pdf (this may have been a question raised in a different presentation than the Toxics Workshop: a 2/19/2021 talk at Salmon Safe B.C.)" xr:uid="{B38E478C-3539-44D3-A857-281699E7FE0B}"/>
    <hyperlink ref="I362" r:id="rId72" display="2021 Toxics Workshops: Participant question documented in Technical Q and A Tire Chemical Toxicity_WSD UWT.pdf (this may have been a question raised in a different presentation than the Toxics Workshop: a 2/19/2021 talk at Salmon Safe B.C.)" xr:uid="{EB54B27C-EC9E-4397-8249-3E8E7DE4E2ED}"/>
    <hyperlink ref="I189" r:id="rId73" display="2021 Toxics Workshops: Participant question documented in Technical Q and A Tire Chemical Toxicity_WSD UWT.pdf (this may have been a question raised in a different presentation than the Toxics Workshop: a 2/19/2021 talk at Salmon Safe B.C.)" xr:uid="{51491068-772B-454B-939E-B9F2C9244D65}"/>
    <hyperlink ref="I166" r:id="rId74" display="2021 Toxics Workshops: Participant question documented in Technical Q and A Tire Chemical Toxicity_WSD UWT.pdf (this may have been a question raised in a different presentation than the Toxics Workshop: a 2/19/2021 talk at Salmon Safe B.C.)" xr:uid="{F07A06D7-EAD3-492F-AFB1-2776279BF552}"/>
    <hyperlink ref="I443" r:id="rId75" display="2021 Toxics Workshops: Participant question documented in Technical Q and A Tire Chemical Toxicity_WSD UWT.pdf (this may have been a question raised in a different presentation than the Toxics Workshop: a 2/19/2021 talk at Salmon Safe B.C.)" xr:uid="{A2EB64FC-945F-4201-81F4-D7F608F75B93}"/>
    <hyperlink ref="I226" r:id="rId76" display="2021 Toxics Workshops: Participant question documented in Technical Q and A Tire Chemical Toxicity_WSD UWT.pdf (this may have been a question raised in a different presentation than the Toxics Workshop: a 2/19/2021 talk at Salmon Safe B.C.)" xr:uid="{ADA749CD-4212-43D5-8826-3F74ACE434AC}"/>
    <hyperlink ref="I231" r:id="rId77" display="2021 Toxics Workshops: Participant question documented in Technical Q and A Tire Chemical Toxicity_WSD UWT.pdf (this may have been a question raised in a different presentation than the Toxics Workshop: a 2/19/2021 talk at Salmon Safe B.C.)" xr:uid="{43B67EA8-EA7D-41B3-AB37-CC1E659BC9A3}"/>
    <hyperlink ref="I378" r:id="rId78" display="2021 Toxics Workshops: Participant question documented in Technical Q and A Tire Chemical Toxicity_WSD UWT.pdf (this may have been a question raised in a different presentation than the Toxics Workshop: a 2/19/2021 talk at Salmon Safe B.C.)" xr:uid="{1ADE210F-AD5C-47E9-A5AE-212F7DA47BA7}"/>
    <hyperlink ref="I311" r:id="rId79" display="2021 Toxics Workshops: Participant question documented in Technical Q and A Tire Chemical Toxicity_WSD UWT.pdf (this may have been a question raised in a different presentation than the Toxics Workshop: a 2/19/2021 talk at Salmon Safe B.C.)" xr:uid="{5029EA39-951F-4AEC-8ED9-880B9B0BD85E}"/>
    <hyperlink ref="I402" r:id="rId80" display="2021 Toxics Workshops: Participant question documented in Technical Q and A Tire Chemical Toxicity_WSD UWT.pdf (this may have been a question raised in a different presentation than the Toxics Workshop: a 2/19/2021 talk at Salmon Safe B.C.)" xr:uid="{B363C56D-CADD-43A3-86F9-377EA178F2D4}"/>
    <hyperlink ref="I400" r:id="rId81" display="2021 Toxics Workshops: Participant question documented in Technical Q and A Tire Chemical Toxicity_WSD UWT.pdf (this may have been a question raised in a different presentation than the Toxics Workshop: a 2/19/2021 talk at Salmon Safe B.C.)" xr:uid="{2D5BF943-44D9-4F5C-AC0A-9E9148054E2F}"/>
    <hyperlink ref="I399" r:id="rId82" display="2021 Toxics Workshops: Participant question documented in Technical Q and A Tire Chemical Toxicity_WSD UWT.pdf (this may have been a question raised in a different presentation than the Toxics Workshop: a 2/19/2021 talk at Salmon Safe B.C.)" xr:uid="{04AA652C-758F-4F36-B739-B71C3E8CA6AC}"/>
    <hyperlink ref="I398" r:id="rId83" display="2021 Toxics Workshops: Participant question documented in Technical Q and A Tire Chemical Toxicity_WSD UWT.pdf (this may have been a question raised in a different presentation than the Toxics Workshop: a 2/19/2021 talk at Salmon Safe B.C.)" xr:uid="{B53D997E-3B1F-4F2B-9230-DCAD1B8768E8}"/>
    <hyperlink ref="I401" r:id="rId84" display="2021 Toxics Workshops: Participant question documented in Technical Q and A Tire Chemical Toxicity_WSD UWT.pdf (this may have been a question raised in a different presentation than the Toxics Workshop: a 2/19/2021 talk at Salmon Safe B.C.)" xr:uid="{D0184008-1FD3-4D03-9D66-7679B0822832}"/>
    <hyperlink ref="I419" r:id="rId85" display="2021 Toxics Workshops: Participant question documented in Technical Q and A Tire Chemical Toxicity_WSD UWT.pdf (this may have been a question raised in a different presentation than the Toxics Workshop: a 2/19/2021 talk at Salmon Safe B.C.)" xr:uid="{FC3664FC-18A5-4F01-8D60-131C2721E531}"/>
    <hyperlink ref="I404" r:id="rId86" display="2021 Toxics Workshops: Participant question documented in Technical Q and A Tire Chemical Toxicity_WSD UWT.pdf (this may have been a question raised in a different presentation than the Toxics Workshop: a 2/19/2021 talk at Salmon Safe B.C.)" xr:uid="{B0E178F0-A39B-41F3-92AA-962ADB075FCF}"/>
    <hyperlink ref="I379" r:id="rId87" display="2021 Toxics Workshops: Participant question documented in Technical Q and A Tire Chemical Toxicity_WSD UWT.pdf (this may have been a question raised in a different presentation than the Toxics Workshop: a 2/19/2021 talk at Salmon Safe B.C.)" xr:uid="{52AD96B1-0C01-4978-98AB-2A6D4CFB1251}"/>
    <hyperlink ref="I186" r:id="rId88" display="2021 Toxics Workshops: Participant question documented in Technical Q and A Tire Chemical Toxicity_WSD UWT.pdf (this may have been a question raised in a different presentation than the Toxics Workshop: a 2/19/2021 talk at Salmon Safe B.C.)" xr:uid="{614594AC-9312-42F8-B7D3-C98F259177A5}"/>
    <hyperlink ref="I458" r:id="rId89" display="2021 Toxics Workshops: Participant question documented in Technical Q and A Tire Chemical Toxicity_WSD UWT.pdf (this may have been a question raised in a different presentation than the Toxics Workshop: a 2/19/2021 talk at Salmon Safe B.C.)" xr:uid="{38112348-393C-4BB5-9FD8-73A6E368BA6F}"/>
    <hyperlink ref="I459" r:id="rId90" display="2021 Toxics Workshops: Participant question documented in Technical Q and A Tire Chemical Toxicity_WSD UWT.pdf (this may have been a question raised in a different presentation than the Toxics Workshop: a 2/19/2021 talk at Salmon Safe B.C.)" xr:uid="{3D5AC589-E2D7-411B-B8D9-A1A98E28A02C}"/>
    <hyperlink ref="I434" r:id="rId91" display="2021 Toxics Workshops: Participant question documented in Technical Q and A Tire Chemical Toxicity_WSD UWT.pdf (this may have been a question raised in a different presentation than the Toxics Workshop: a 2/19/2021 talk at Salmon Safe B.C.)" xr:uid="{42EC9735-E1A8-44B2-8223-6131CD5E08A3}"/>
    <hyperlink ref="I369" r:id="rId92" display="2021 Toxics Workshops: Participant question documented in Technical Q and A Tire Chemical Toxicity_WSD UWT.pdf (this may have been a question raised in a different presentation than the Toxics Workshop: a 2/19/2021 talk at Salmon Safe B.C.)" xr:uid="{6BAAE631-7FCB-474F-84CD-C3E2387F31B7}"/>
    <hyperlink ref="I492" r:id="rId93" display="2021 Toxics Workshops: Participant question documented in Technical Q and A Tire Chemical Toxicity_WSD UWT.pdf (this may have been a question raised in a different presentation than the Toxics Workshop: a 2/19/2021 talk at Salmon Safe B.C.)" xr:uid="{BB048988-BDCA-4901-8CF8-F56164CC8FF7}"/>
    <hyperlink ref="H460" r:id="rId94" display="https://www.ustires.org/ustma-statement-regarding-university-washington%E2%80%99s-research-6ppd-quinone-and-coho-salmon" xr:uid="{B4AE7A52-2969-443B-8B2B-64651336CC05}"/>
    <hyperlink ref="I460" r:id="rId95" display="2021 Toxics Workshops: Participant question documented in Technical Q and A Tire Chemical Toxicity_WSD UWT.pdf (this may have been a question raised in a different presentation than the Toxics Workshop: a 2/19/2021 talk at Salmon Safe B.C.)" xr:uid="{55E40AA6-CAB7-413D-80DE-E4FE7EC26940}"/>
    <hyperlink ref="I383" r:id="rId96" display="2021 Toxics Workshops: Participant question documented in Technical Q and A Tire Chemical Toxicity_WSD UWT.pdf (this may have been a question raised in a different presentation than the Toxics Workshop: a 2/19/2021 talk at Salmon Safe B.C.)" xr:uid="{E19DA358-ADF0-4EA8-ADFD-738803BED4CE}"/>
    <hyperlink ref="I447" r:id="rId97" display="2021 Toxics Workshops: Participant question documented in Technical Q and A Tire Chemical Toxicity_WSD UWT.pdf (this may have been a question raised in a different presentation than the Toxics Workshop: a 2/19/2021 talk at Salmon Safe B.C.)" xr:uid="{BF3BEAD4-BE8F-4AD4-8AED-CF97F873BE40}"/>
    <hyperlink ref="I493" r:id="rId98" display="2021 Toxics Workshops: Participant question documented in Technical Q and A Tire Chemical Toxicity_WSD UWT.pdf (this may have been a question raised in a different presentation than the Toxics Workshop: a 2/19/2021 talk at Salmon Safe B.C.)" xr:uid="{C4F434B5-F238-4DEC-A59A-5C50CC3B89A8}"/>
    <hyperlink ref="I446" r:id="rId99" display="2021 Toxics Workshops: Participant question documented in Technical Q and A Tire Chemical Toxicity_WSD UWT.pdf (this may have been a question raised in a different presentation than the Toxics Workshop: a 2/19/2021 talk at Salmon Safe B.C.)" xr:uid="{5B59D3EA-2386-46E5-A9B5-FBDB2C170D64}"/>
    <hyperlink ref="I86" r:id="rId100" display="2021 Toxics Workshops: Statement on slide from Matt Harper talk on air pollution" xr:uid="{3DCAE158-5D6D-4B2E-9945-4DBEEAFD0B1A}"/>
    <hyperlink ref="I87" r:id="rId101" display="2021 Toxics Workshops: Participant question asked in February 5, 2021 Q&amp;A (session on “Air Quality”)" xr:uid="{A6D3B57A-7962-4DA2-886A-B2102914F171}"/>
    <hyperlink ref="I89" r:id="rId102" display="2021 Toxics Workshops: Participant question asked in February 5, 2021 Q&amp;A (session on “Air Quality”)" xr:uid="{04A94523-28D1-4911-BCFF-6520A2DD9F4B}"/>
    <hyperlink ref="I90" r:id="rId103" display="2021 Toxics Workshops: Participant question asked in February 5, 2021 Q&amp;A (session on “Air Quality”)" xr:uid="{5180DE61-B3EB-4441-B83F-94B60A47CC8C}"/>
    <hyperlink ref="I44" r:id="rId104" display="2021 Toxics Workshops: Participant question asked in February 5, 2021 Q&amp;A (session on New Studies)" xr:uid="{4C96BE5C-0F81-4BE7-ADEB-861D11267B8C}"/>
    <hyperlink ref="I33" r:id="rId105" display="2021 Toxics Workshops: Research need identified by Tisha King-Heiden New Studies talk on insecticide and fish larvae" xr:uid="{46C8C058-CC21-4242-8292-A918EEDFA5F0}"/>
    <hyperlink ref="I28" r:id="rId106" display="2021 Toxics Workshops: Participant question asked in February 5, 2021 Q&amp;A (session on New Studies)" xr:uid="{096D76E0-0870-4B20-BD7E-4B53ACA74DB3}"/>
    <hyperlink ref="I29" r:id="rId107" display="2021 Toxics Workshops: Participant question asked in February 5, 2021 Q&amp;A (session on New Studies)" xr:uid="{DD2A518E-758C-4701-B29F-2A8681D19E62}"/>
    <hyperlink ref="I36" r:id="rId108" display="2021 Toxics Workshops: Participant question asked in February 5, 2021 Q&amp;A (session on New Studies)" xr:uid="{ABA03C17-944B-4D33-B020-4958438B4790}"/>
    <hyperlink ref="I37" r:id="rId109" display="2021 Toxics Workshops: Participant question asked in February 5, 2021 Q&amp;A (session on New Studies)" xr:uid="{92F5DBAC-986D-4402-8B8B-35F0E2A08CC6}"/>
    <hyperlink ref="I81" r:id="rId110" display="2021 Toxics Workshops: Participant question asked in February 5, 2021 Q&amp;A (session on “Public Health”)" xr:uid="{2959A8C3-612C-4FA6-838F-DA2F766DDF7F}"/>
    <hyperlink ref="I51" r:id="rId111" display="2021 Toxics Workshops: Participant question asked in February 5, 2021 Q&amp;A (session on “Public Health”)" xr:uid="{20F0F64C-B54E-4253-9F30-BB594930A9E8}"/>
    <hyperlink ref="I67" r:id="rId112" display="2021 Toxics Workshops: Participant question asked in February 5, 2021 Q&amp;A (session on “Public Health”)" xr:uid="{EAB968A7-F017-466E-AE55-2B2D39D80A22}"/>
    <hyperlink ref="I9" r:id="rId113" display="2021 Toxics Workshops: Tracy Collier closing talk, see Workshop Notes" xr:uid="{08904C45-684C-4A68-8374-31A95D18B60B}"/>
    <hyperlink ref="I34" r:id="rId114" display="2021 Toxics Workshops: Tracy Collier closing talk, see Workshop Notes" xr:uid="{9781A61F-70CB-43DB-B554-07DAE87B0F08}"/>
    <hyperlink ref="I35" r:id="rId115" display="2021 Toxics Workshops: Participant question asked in February 5, 2021 Q&amp;A (session on “Closing General”)" xr:uid="{D33B3D4D-D982-43E2-9893-765B0B29A932}"/>
    <hyperlink ref="I123" r:id="rId116" display="https://pspwa.app.box.com/s/m4ww5rzli8fdl4u10dwb0p3rrfi05p20/file/900070790008" xr:uid="{66F3908F-5C39-469E-83F8-896A644402D4}"/>
    <hyperlink ref="I83" r:id="rId117" display="https://pspwa.app.box.com/s/m4ww5rzli8fdl4u10dwb0p3rrfi05p20/file/900070790008" xr:uid="{463E81D1-B042-40A7-866F-06D0CE543126}"/>
    <hyperlink ref="I85" r:id="rId118" display="https://pspwa.app.box.com/s/m4ww5rzli8fdl4u10dwb0p3rrfi05p20/file/900070790008" xr:uid="{52EB62E0-EB4D-446E-965F-05154BEA7DCD}"/>
    <hyperlink ref="I344" r:id="rId119" display="2021 Toxics Workshops: Research need identified by Jen McIntyre when asked by participant for “next research questions” in February 5, 2021 Q&amp;A (session on “Tires Kill Coho”)" xr:uid="{8852A354-8E85-4993-9040-CA5B7D6F6DDE}"/>
    <hyperlink ref="I352" r:id="rId120" display="2021 Toxics Workshops: Research need identified by Jen McIntyre when asked by participant for “next research questions” in February 5, 2021 Q&amp;A (session on “Tires Kill Coho”)" xr:uid="{DB79761F-81B9-4504-BAAF-E79A44754B3D}"/>
    <hyperlink ref="I609" r:id="rId121" display="Salish Sea Marine Survival Project Transboundary Workshop 2023" xr:uid="{6ECB3830-E8BC-4530-978E-A4E5DB6A5396}"/>
    <hyperlink ref="I59" r:id="rId122" display="Puget Sound Federal Task Force Action Plan 2022-2026" xr:uid="{3C604607-F200-442F-87FF-D17343A5FAA1}"/>
    <hyperlink ref="I174" r:id="rId123" display="Ecology 2022: Stormwater Treatment of Tire Contaminants Best Management Practices Effectiveness" xr:uid="{49719BC1-0657-4AD5-88F5-2305D1136107}"/>
    <hyperlink ref="I272" r:id="rId124" display="2021 Toxics Workshops: Participant question documented in Technical Q and A Tire Chemical Toxicity_WSD UWT.pdf (this may have been a question raised in a different presentation than the Toxics Workshop: a 2/19/2021 talk at Salmon Safe B.C.)" xr:uid="{1335EA83-090E-4DB0-AA3E-6B85AB1561AA}"/>
    <hyperlink ref="I273" r:id="rId125" display="2021 Toxics Workshops: Participant question documented in Technical Q and A Tire Chemical Toxicity_WSD UWT.pdf (this may have been a question raised in a different presentation than the Toxics Workshop: a 2/19/2021 talk at Salmon Safe B.C.)" xr:uid="{014E5D0B-96D7-4FDB-A2AC-1B1257C99435}"/>
    <hyperlink ref="I138" r:id="rId126" display="&quot;6PPD in Stormwater Technical Memo - Characteirzing 6PPD and 6PPD-Quinone in Stormwater&quot; (Peter and Kolodziej 2022a) memo in Appendix D of Ecology 2022: 6PPD in Road Runoff Assessment and Mitigation Strategies" xr:uid="{1F83498C-1521-4052-BF0F-F03298749E6D}"/>
    <hyperlink ref="I139" r:id="rId127" display="&quot;6PPD Research Assessment Technical Memo -- Status and Next Steps for Research on 6PPD-Quinone to Manage Impacts from Stormwater&quot; (Peter and Kolodziej 2022b) memo in Appendix D of Ecology 2022: 6PPD in Road Runoff Assessment and Mitigation Strategies" xr:uid="{6ABF766D-E720-467F-8F5E-F6FA8A54835D}"/>
    <hyperlink ref="I142" r:id="rId128" display="6PPD in Road Runoff Assessment and Mitigation Strategies" xr:uid="{71C82C49-1C31-4317-834C-265C87D4A394}"/>
    <hyperlink ref="I163" r:id="rId129" display="Ecology 2023: Focus on: Reducing Sources of 6PPD" xr:uid="{1CBCCC54-0781-4FDE-9A38-BA874E797EBD}"/>
    <hyperlink ref="I11" r:id="rId130" location="page=1" display="NWIFC 2020 State of Our Watersheds Report" xr:uid="{CA124BDF-52EB-4467-B37B-6972DF2C9F62}"/>
    <hyperlink ref="I100" r:id="rId131" display="gw∂dzadad Teaching of Our Ancestors TRIBAL HABITAT STRATEGY (2019)" xr:uid="{06981780-64CB-4004-ABF2-A4DF6977C1DB}"/>
    <hyperlink ref="I118" r:id="rId132" display="NWIFC 2023 Annual Report" xr:uid="{A15771AC-2AAF-43CC-A343-99E293E2315A}"/>
    <hyperlink ref="I60" r:id="rId133" display="Recommended Priorities for Salmon Recovery and the Chinook Implementation Strategy" xr:uid="{BA6AC8B5-EF11-4953-B82A-D668492A00DF}"/>
    <hyperlink ref="I304" r:id="rId134" display="Ecology 2021: Hazardous Waste and Toxics Reduction Program Technical Memo" xr:uid="{86BD4CFF-9AA2-4233-BB6F-DAD871100935}"/>
    <hyperlink ref="I346" r:id="rId135" display="Ecology 2023: Responsiveness Summary: 6PPD Hazard Criteria" xr:uid="{A1112CB7-D684-46BC-8760-F4579E03BE32}"/>
    <hyperlink ref="I200" r:id="rId136" display="ITRC (no date): What We Know: 6PPD and 6PPD-quinone" xr:uid="{0947AFC7-06DE-479A-ACF2-916A321F1B8B}"/>
    <hyperlink ref="I486" r:id="rId137" display="Sustainable Chemistry Catalyst (University of Massachusetts Lowell) 2023: Collaborative Innovation Forum: Functional Substitutes to 6PPD in Tires Meeting Report " xr:uid="{0FCF7F03-E6B1-427D-B297-387A77C895BC}"/>
    <hyperlink ref="I455" r:id="rId138" display="Sustainable Chemistry Catalyst (University of Massachusetts Lowell) 2023: Collaborative Innovation Forum: Functional Substitutes to 6PPD in Tires Meeting Report " xr:uid="{107C3D9E-B8CC-4F10-90FC-D0DFDAEDB5D2}"/>
    <hyperlink ref="I488" r:id="rId139" display="Sustainable Chemistry Catalyst (University of Massachusetts Lowell) 2023: Collaborative Innovation Forum: Functional Substitutes to 6PPD in Tires Meeting Report " xr:uid="{EDF1799E-9305-409A-9731-AB07AABFF507}"/>
    <hyperlink ref="I487" r:id="rId140" display="Sustainable Chemistry Catalyst (University of Massachusetts Lowell) 2023: Collaborative Innovation Forum: Functional Substitutes to 6PPD in Tires Meeting Report " xr:uid="{2BD87884-1999-40DD-BD89-F2FCE91A3A81}"/>
    <hyperlink ref="I169" r:id="rId141" display="Sustainable Chemistry Catalyst (University of Massachusetts Lowell) 2023: Collaborative Innovation Forum: Functional Substitutes to 6PPD in Tires Meeting Report " xr:uid="{454CC13D-CA12-4CA2-A989-512806D9D206}"/>
    <hyperlink ref="I489" r:id="rId142" display="Sustainable Chemistry Catalyst (University of Massachusetts Lowell) 2023: Collaborative Innovation Forum: Functional Substitutes to 6PPD in Tires Meeting Report " xr:uid="{4B1594FF-0D9A-45D2-BDFE-BC6C463D0D5A}"/>
    <hyperlink ref="I490" r:id="rId143" display="Sustainable Chemistry Catalyst (University of Massachusetts Lowell) 2023: Collaborative Innovation Forum: Functional Substitutes to 6PPD in Tires Meeting Report " xr:uid="{1B7847FD-BACE-496F-8EE6-C1433BC11A55}"/>
    <hyperlink ref="I160" r:id="rId144" display="Sustainable Chemistry Catalyst (University of Massachusetts Lowell) 2023: Collaborative Innovation Forum: Functional Substitutes to 6PPD in Tires Meeting Report " xr:uid="{BE7DD399-10F4-4190-AD11-D76921493D62}"/>
    <hyperlink ref="I164" r:id="rId145" display="Sustainable Chemistry Catalyst (University of Massachusetts Lowell) 2023: Collaborative Innovation Forum: Functional Substitutes to 6PPD in Tires Meeting Report " xr:uid="{72ACDA29-15BD-4CF5-A6E8-2DD00283D337}"/>
    <hyperlink ref="I491" r:id="rId146" display="Sustainable Chemistry Catalyst (University of Massachusetts Lowell) 2023: Collaborative Innovation Forum: Functional Substitutes to 6PPD in Tires Meeting Report " xr:uid="{596A9FD2-734C-4054-A295-F4CC71D6A182}"/>
    <hyperlink ref="I184" r:id="rId147" display="6PPD Washington State Interagency Webinar Follow-Up" xr:uid="{02BAB344-863A-4806-948A-8BC5B1E50C91}"/>
    <hyperlink ref="I144" r:id="rId148" display="Ecology 2023: Quality Assurance Project Plan Monitoring of Tire Contaminants in Coho Salmon Watersheds" xr:uid="{F0F9AD40-2D80-44AD-8E28-BDC08B7280F4}"/>
    <hyperlink ref="I303" r:id="rId149" display="Ecology 2023: Focus on: Reducing Sources of 6PPD" xr:uid="{FBF3C6A2-CE67-4181-A7E2-B095EBF70862}"/>
    <hyperlink ref="I335" r:id="rId150" display="Ecology 2023: Focus on: Reducing Sources of 6PPD" xr:uid="{F1E13468-614C-4F6A-950A-F9803C3D4A58}"/>
    <hyperlink ref="I336" r:id="rId151" display="Ecology 2023: Focus on: Reducing Sources of 6PPD" xr:uid="{28DBD4A6-9F1B-4263-9C76-3B0CC037372E}"/>
    <hyperlink ref="I449" r:id="rId152" display="Ecology 2023: Focus on: Reducing Sources of 6PPD" xr:uid="{824E80A6-886C-49D6-B42E-4B06862E80CD}"/>
    <hyperlink ref="I450" r:id="rId153" display="Ecology 2023: Focus on: Reducing Sources of 6PPD" xr:uid="{3E455DCF-9C05-4102-8449-540023DF9891}"/>
    <hyperlink ref="I451" r:id="rId154" display="Ecology 2023: Focus on: Reducing Sources of 6PPD" xr:uid="{8DE6C015-6C9A-4916-8706-25E44C612116}"/>
    <hyperlink ref="I462" r:id="rId155" display="Ecology 2023: Focus on: Reducing Sources of 6PPD" xr:uid="{E7051C11-6673-44C4-B0CE-4D08486AE395}"/>
    <hyperlink ref="I331" r:id="rId156" display="Ecology 2021: Hazardous Waste and Toxics Reduction Program Technical Memo" xr:uid="{ACA6FEBA-F08C-4390-BA32-E4DBE9562D59}"/>
    <hyperlink ref="I333" r:id="rId157" display="Ecology 2021: Hazardous Waste and Toxics Reduction Program Technical Memo" xr:uid="{9F58C650-3DA6-40D2-B71D-838F5532B54E}"/>
    <hyperlink ref="I345" r:id="rId158" display="Ecology 2021: Hazardous Waste and Toxics Reduction Program Technical Memo" xr:uid="{F0E13D34-0F92-4DDB-BC2C-7A10838D37EA}"/>
    <hyperlink ref="I360" r:id="rId159" display="Ecology 2021: Hazardous Waste and Toxics Reduction Program Technical Memo" xr:uid="{A8BC5230-A51D-4FC2-89B2-EBFB8994AC28}"/>
    <hyperlink ref="I463" r:id="rId160" display="Ecology 2021: Hazardous Waste and Toxics Reduction Program Technical Memo" xr:uid="{86A1E5DA-BD79-4BA5-B99C-A84456B39C92}"/>
    <hyperlink ref="I464" r:id="rId161" display="Ecology 2021: Hazardous Waste and Toxics Reduction Program Technical Memo" xr:uid="{4B873276-477C-48DA-B8A1-FCE1D6961B42}"/>
    <hyperlink ref="I465" r:id="rId162" display="Ecology 2021: Hazardous Waste and Toxics Reduction Program Technical Memo" xr:uid="{AB1BDE29-A0D4-445C-A79B-C7970B41D7CD}"/>
    <hyperlink ref="I466" r:id="rId163" display="Ecology 2021: Hazardous Waste and Toxics Reduction Program Technical Memo" xr:uid="{76FB1C7E-3E2B-468C-A5F9-1295FFBCE19C}"/>
    <hyperlink ref="I467" r:id="rId164" display="Ecology 2021: Hazardous Waste and Toxics Reduction Program Technical Memo" xr:uid="{565E9563-2272-4C41-A02E-A5B6CA280ED7}"/>
    <hyperlink ref="I468" r:id="rId165" display="Ecology 2021: Hazardous Waste and Toxics Reduction Program Technical Memo" xr:uid="{F374DDB2-DB1B-4EF0-AAED-BB06A27675D9}"/>
    <hyperlink ref="I469" r:id="rId166" display="Ecology 2021: Hazardous Waste and Toxics Reduction Program Technical Memo" xr:uid="{D6A89DA1-25BE-4734-9E4E-1F5BB928EF61}"/>
    <hyperlink ref="I470" r:id="rId167" display="Ecology 2021: Hazardous Waste and Toxics Reduction Program Technical Memo" xr:uid="{7D154253-2495-4F50-9130-C65A38947D62}"/>
    <hyperlink ref="I471" r:id="rId168" display="Ecology 2021: Hazardous Waste and Toxics Reduction Program Technical Memo" xr:uid="{E1F1B80A-1059-447B-88C8-17AF77CA65E2}"/>
    <hyperlink ref="I472" r:id="rId169" display="Ecology 2021: Hazardous Waste and Toxics Reduction Program Technical Memo" xr:uid="{DC207DA2-D9A4-4C3B-B63C-94DF745E0C7E}"/>
    <hyperlink ref="I473" r:id="rId170" display="Ecology 2021: Hazardous Waste and Toxics Reduction Program Technical Memo" xr:uid="{53467023-95CA-4B95-A327-656D09F1AE09}"/>
    <hyperlink ref="I474" r:id="rId171" display="Ecology 2021: Hazardous Waste and Toxics Reduction Program Technical Memo" xr:uid="{2F6663E2-E7CF-4679-9B8C-29C6194F7E3B}"/>
    <hyperlink ref="I475" r:id="rId172" display="Ecology 2021: Hazardous Waste and Toxics Reduction Program Technical Memo" xr:uid="{29CB76E6-5964-45B0-80FC-8898E27CEA97}"/>
    <hyperlink ref="I476" r:id="rId173" display="Ecology 2021: Hazardous Waste and Toxics Reduction Program Technical Memo" xr:uid="{6F053BD2-83DA-4C2C-B7E5-24B33FF3D711}"/>
    <hyperlink ref="I477" r:id="rId174" display="Ecology 2021: Hazardous Waste and Toxics Reduction Program Technical Memo" xr:uid="{9FCE0605-D322-4A0D-8FA6-F1B5A38048F9}"/>
    <hyperlink ref="I478" r:id="rId175" display="Ecology 2021: Hazardous Waste and Toxics Reduction Program Technical Memo" xr:uid="{67993CBB-062F-4DA3-8B6D-7BEF2336EEDE}"/>
    <hyperlink ref="I479" r:id="rId176" display="Ecology 2021: Hazardous Waste and Toxics Reduction Program Technical Memo" xr:uid="{58E9F5BD-AA61-4A9D-A551-C0F06CDCEF1F}"/>
    <hyperlink ref="I480" r:id="rId177" display="Ecology 2021: Hazardous Waste and Toxics Reduction Program Technical Memo" xr:uid="{9A34274E-0C66-4E83-9B74-880469E5212D}"/>
    <hyperlink ref="I481" r:id="rId178" display="Ecology 2021: Hazardous Waste and Toxics Reduction Program Technical Memo" xr:uid="{D6F19D4D-5304-4224-ADD1-0734FB2F93CA}"/>
    <hyperlink ref="I482" r:id="rId179" display="Ecology 2021: Hazardous Waste and Toxics Reduction Program Technical Memo" xr:uid="{1B367EC0-13D7-42A3-8D6A-56DCB87500E7}"/>
    <hyperlink ref="I483" r:id="rId180" display="Ecology 2021: Hazardous Waste and Toxics Reduction Program Technical Memo" xr:uid="{51A1096A-9689-459E-BC55-6912A902B9ED}"/>
    <hyperlink ref="I484" r:id="rId181" display="Ecology 2021: Hazardous Waste and Toxics Reduction Program Technical Memo" xr:uid="{7EFFC73F-7EE0-4151-B8EF-8841B47854FE}"/>
    <hyperlink ref="I485" r:id="rId182" display="Ecology 2021: Hazardous Waste and Toxics Reduction Program Technical Memo" xr:uid="{72E258D3-97ED-49E8-BFA1-094D4717A9B9}"/>
    <hyperlink ref="I178" r:id="rId183" display="Ecology 2022: Stormwater Treatment of Tire Contaminants Best Management Practices Effectiveness" xr:uid="{A204C27C-0738-4015-9FC3-7F1DEA8998D0}"/>
    <hyperlink ref="I208" r:id="rId184" display="Ecology 2022: Stormwater Treatment of Tire Contaminants Best Management Practices Effectiveness" xr:uid="{6FBD926F-D674-459B-916F-A3AA48F6F8AC}"/>
    <hyperlink ref="I220" r:id="rId185" display="Ecology 2022: Stormwater Treatment of Tire Contaminants Best Management Practices Effectiveness" xr:uid="{629673C4-6884-4503-8C04-3681E407493F}"/>
    <hyperlink ref="I225" r:id="rId186" display="Ecology 2022: Stormwater Treatment of Tire Contaminants Best Management Practices Effectiveness" xr:uid="{4AC3B3EC-AAF7-4ED3-BF3F-C9C8FC862BAA}"/>
    <hyperlink ref="I227" r:id="rId187" display="Ecology 2022: Stormwater Treatment of Tire Contaminants Best Management Practices Effectiveness" xr:uid="{7A3EA9A4-E6FE-4584-9805-420E6FD77B39}"/>
    <hyperlink ref="I232" r:id="rId188" display="Ecology 2022: Stormwater Treatment of Tire Contaminants Best Management Practices Effectiveness" xr:uid="{E537D6F2-CC63-430B-BECB-9EAAAE067B06}"/>
    <hyperlink ref="I274" r:id="rId189" display="Ecology 2022: Stormwater Treatment of Tire Contaminants Best Management Practices Effectiveness" xr:uid="{6029A31D-5324-4543-9FA7-9A910DDD8C3A}"/>
    <hyperlink ref="I281" r:id="rId190" display="Ecology 2022: Stormwater Treatment of Tire Contaminants Best Management Practices Effectiveness" xr:uid="{5985AE6B-403E-4113-9957-EE71F32599E4}"/>
    <hyperlink ref="I384" r:id="rId191" display="Ecology 2022: Stormwater Treatment of Tire Contaminants Best Management Practices Effectiveness" xr:uid="{3EDF8F1F-EE13-42D5-B767-52979B75217A}"/>
    <hyperlink ref="I385" r:id="rId192" display="Ecology 2022: Stormwater Treatment of Tire Contaminants Best Management Practices Effectiveness" xr:uid="{13AD969B-7A40-46B7-B122-513A9B0FDD08}"/>
    <hyperlink ref="I394" r:id="rId193" display="Ecology 2022: Stormwater Treatment of Tire Contaminants Best Management Practices Effectiveness" xr:uid="{B61CD34B-FE37-4EA0-B325-3CEF3B842ADF}"/>
    <hyperlink ref="I405" r:id="rId194" display="Ecology 2022: Stormwater Treatment of Tire Contaminants Best Management Practices Effectiveness" xr:uid="{E2484041-05DB-4F35-B8B1-F28C311848D9}"/>
    <hyperlink ref="I430" r:id="rId195" display="Ecology 2022: Stormwater Treatment of Tire Contaminants Best Management Practices Effectiveness" xr:uid="{D14DD0E4-6F8C-479F-B6FA-979E83CE70A9}"/>
    <hyperlink ref="I433" r:id="rId196" display="Ecology 2022: Stormwater Treatment of Tire Contaminants Best Management Practices Effectiveness" xr:uid="{207F1EB8-F9F9-4B51-8B77-57AF00A46E75}"/>
    <hyperlink ref="I517" r:id="rId197" display="Ecology 2022: Stormwater Treatment of Tire Contaminants Best Management Practices Effectiveness" xr:uid="{F99EC1F8-317A-4E6D-A519-96E53D1E130A}"/>
    <hyperlink ref="I143" r:id="rId198" display="6PPD in Road Runoff Assessment and Mitigation Strategies" xr:uid="{B11CB5EB-871E-4259-9D34-F662775BEBA4}"/>
    <hyperlink ref="I155" r:id="rId199" display="6PPD in Road Runoff Assessment and Mitigation Strategies" xr:uid="{69C80E2E-F2A9-4286-AA18-FC3E2A4DC692}"/>
    <hyperlink ref="I156" r:id="rId200" display="6PPD in Road Runoff Assessment and Mitigation Strategies" xr:uid="{392C57C6-1234-44F1-A0FB-A234D382C80F}"/>
    <hyperlink ref="I171" r:id="rId201" display="6PPD in Road Runoff Assessment and Mitigation Strategies" xr:uid="{29E59BEF-253E-4834-8026-1F0C3CA0F0F7}"/>
    <hyperlink ref="I173" r:id="rId202" display="6PPD in Road Runoff Assessment and Mitigation Strategies" xr:uid="{52526D8B-744E-44DA-AA0B-C2871B8A6B56}"/>
    <hyperlink ref="I187" r:id="rId203" display="6PPD in Road Runoff Assessment and Mitigation Strategies" xr:uid="{0532757D-8BC9-4B85-A3B9-C007A3B0631F}"/>
    <hyperlink ref="I197" r:id="rId204" display="6PPD in Road Runoff Assessment and Mitigation Strategies" xr:uid="{C12AFBE4-8A33-4D3D-958B-C7AEA3EE286D}"/>
    <hyperlink ref="I198" r:id="rId205" display="6PPD in Road Runoff Assessment and Mitigation Strategies" xr:uid="{6773B1CE-1A7D-4599-AF35-10CA6AE81E45}"/>
    <hyperlink ref="I199" r:id="rId206" display="6PPD in Road Runoff Assessment and Mitigation Strategies" xr:uid="{35C3C2E3-6FE6-486F-87D6-3DF4FF985FE0}"/>
    <hyperlink ref="I201" r:id="rId207" display="6PPD in Road Runoff Assessment and Mitigation Strategies" xr:uid="{90D9CEE0-4A7F-4622-8B7D-422E2ABD4CA6}"/>
    <hyperlink ref="I202" r:id="rId208" display="6PPD in Road Runoff Assessment and Mitigation Strategies" xr:uid="{1A0A0C23-9A08-4018-AA34-78E39BB7C082}"/>
    <hyperlink ref="I211" r:id="rId209" display="6PPD in Road Runoff Assessment and Mitigation Strategies" xr:uid="{A056227A-B208-4B72-87A1-E071739C793C}"/>
    <hyperlink ref="I212" r:id="rId210" display="6PPD in Road Runoff Assessment and Mitigation Strategies" xr:uid="{C73260A6-EE8E-4631-930C-4ECF58CC7E2D}"/>
    <hyperlink ref="I233" r:id="rId211" display="6PPD in Road Runoff Assessment and Mitigation Strategies" xr:uid="{D02B4A38-714B-4140-817C-5E3C2343B2B1}"/>
    <hyperlink ref="I234" r:id="rId212" display="6PPD in Road Runoff Assessment and Mitigation Strategies" xr:uid="{03868BA6-E96A-40A3-BCFA-A03D54806000}"/>
    <hyperlink ref="I248" r:id="rId213" display="6PPD in Road Runoff Assessment and Mitigation Strategies" xr:uid="{BCF13A00-2757-4E88-B061-28E2A90E97CC}"/>
    <hyperlink ref="I253" r:id="rId214" display="6PPD in Road Runoff Assessment and Mitigation Strategies" xr:uid="{79DBE267-B321-435E-BF95-0216A3EF2AB5}"/>
    <hyperlink ref="I258" r:id="rId215" display="6PPD in Road Runoff Assessment and Mitigation Strategies" xr:uid="{0E7C95DA-CA6B-4520-8B1D-D26DA6F9819E}"/>
    <hyperlink ref="I259" r:id="rId216" display="6PPD in Road Runoff Assessment and Mitigation Strategies" xr:uid="{64710602-0BA2-4630-9040-496D5304FFCA}"/>
    <hyperlink ref="I264" r:id="rId217" display="6PPD in Road Runoff Assessment and Mitigation Strategies" xr:uid="{FDB82C4E-9356-406C-B243-1F25DA020798}"/>
    <hyperlink ref="I275" r:id="rId218" display="6PPD in Road Runoff Assessment and Mitigation Strategies" xr:uid="{0E45B12A-6D2E-4A7F-B368-3E9A56983FA7}"/>
    <hyperlink ref="I276" r:id="rId219" display="6PPD in Road Runoff Assessment and Mitigation Strategies" xr:uid="{B7429DC9-B73D-4D08-A52C-F29D0237B1B7}"/>
    <hyperlink ref="I285" r:id="rId220" display="6PPD in Road Runoff Assessment and Mitigation Strategies" xr:uid="{80FAE137-51E4-4416-B05F-409DFD6A6A19}"/>
    <hyperlink ref="I286" r:id="rId221" display="6PPD in Road Runoff Assessment and Mitigation Strategies" xr:uid="{479F8AFA-7EC7-489C-BB69-B949D27C5DB1}"/>
    <hyperlink ref="I288" r:id="rId222" display="6PPD in Road Runoff Assessment and Mitigation Strategies" xr:uid="{B1EDFF55-AAB4-4106-A48C-43E8F3ED9C82}"/>
    <hyperlink ref="I291" r:id="rId223" display="6PPD in Road Runoff Assessment and Mitigation Strategies" xr:uid="{3DE9C3D1-1234-47EC-A059-DA5E1F068333}"/>
    <hyperlink ref="I292" r:id="rId224" display="6PPD in Road Runoff Assessment and Mitigation Strategies" xr:uid="{A9DA5FA9-739F-4A66-84AC-04E4FB9C4803}"/>
    <hyperlink ref="I293" r:id="rId225" display="6PPD in Road Runoff Assessment and Mitigation Strategies" xr:uid="{D49110C3-76DC-430B-8AFC-0EE8C3968A13}"/>
    <hyperlink ref="I294" r:id="rId226" display="6PPD in Road Runoff Assessment and Mitigation Strategies" xr:uid="{BCFD2E50-C232-49EC-B7A5-D73E493CAF51}"/>
    <hyperlink ref="I295" r:id="rId227" display="6PPD in Road Runoff Assessment and Mitigation Strategies" xr:uid="{06A7C96E-0849-4787-A2B5-69037B2D1134}"/>
    <hyperlink ref="I301" r:id="rId228" display="6PPD in Road Runoff Assessment and Mitigation Strategies" xr:uid="{D9621265-8171-4731-8F89-79BF65E4AD0A}"/>
    <hyperlink ref="I305" r:id="rId229" display="6PPD in Road Runoff Assessment and Mitigation Strategies" xr:uid="{9A4C8389-0271-41BD-BBCF-EE75759C003E}"/>
    <hyperlink ref="I306" r:id="rId230" display="6PPD in Road Runoff Assessment and Mitigation Strategies" xr:uid="{5DAD817F-71EE-4C71-B236-1D605FB4CC19}"/>
    <hyperlink ref="I307" r:id="rId231" display="6PPD in Road Runoff Assessment and Mitigation Strategies" xr:uid="{82C1F0A2-5853-44A3-AED2-7AD6D32CA6DB}"/>
    <hyperlink ref="I310" r:id="rId232" display="6PPD in Road Runoff Assessment and Mitigation Strategies" xr:uid="{C323D04A-8BEC-4ED4-B7CB-18007D8488BF}"/>
    <hyperlink ref="I325" r:id="rId233" display="6PPD in Road Runoff Assessment and Mitigation Strategies" xr:uid="{6B86E844-3A83-4B76-8898-0E18B22C8A18}"/>
    <hyperlink ref="I326" r:id="rId234" display="6PPD in Road Runoff Assessment and Mitigation Strategies" xr:uid="{D6A50027-94E2-49F2-A78F-91661659C8E8}"/>
    <hyperlink ref="I332" r:id="rId235" display="6PPD in Road Runoff Assessment and Mitigation Strategies" xr:uid="{0885DC45-3FB0-4EF6-A805-9F0A4199CDF4}"/>
    <hyperlink ref="I339" r:id="rId236" display="6PPD in Road Runoff Assessment and Mitigation Strategies" xr:uid="{0DAC38E6-DCF8-40A8-8896-7C98FAEA751D}"/>
    <hyperlink ref="I340" r:id="rId237" display="6PPD in Road Runoff Assessment and Mitigation Strategies" xr:uid="{7E9A7FCF-75A9-4B3F-8591-444FB860F156}"/>
    <hyperlink ref="I363" r:id="rId238" display="6PPD in Road Runoff Assessment and Mitigation Strategies" xr:uid="{065D3BB9-CFAB-429C-B41C-B50104175DEE}"/>
    <hyperlink ref="I388" r:id="rId239" display="6PPD in Road Runoff Assessment and Mitigation Strategies" xr:uid="{4B9BE296-B51D-4399-8FF3-2023EEBB5672}"/>
    <hyperlink ref="I395" r:id="rId240" display="6PPD in Road Runoff Assessment and Mitigation Strategies" xr:uid="{BA2C84F3-B2AB-436B-9D6D-E5CA8784F8F9}"/>
    <hyperlink ref="I396" r:id="rId241" display="6PPD in Road Runoff Assessment and Mitigation Strategies" xr:uid="{F7F508BB-3B85-417D-85BB-14AF49DF9E03}"/>
    <hyperlink ref="I397" r:id="rId242" display="6PPD in Road Runoff Assessment and Mitigation Strategies" xr:uid="{93123E01-9196-4026-9B41-0E44F22303F8}"/>
    <hyperlink ref="I406" r:id="rId243" display="6PPD in Road Runoff Assessment and Mitigation Strategies" xr:uid="{6F2B600B-7F01-4A08-B376-42997E7DC577}"/>
    <hyperlink ref="I407" r:id="rId244" display="6PPD in Road Runoff Assessment and Mitigation Strategies" xr:uid="{732C268D-BA7B-4921-B75A-B2A5F2F28AB4}"/>
    <hyperlink ref="I409" r:id="rId245" display="6PPD in Road Runoff Assessment and Mitigation Strategies" xr:uid="{78E698F7-AECD-455E-B525-240B9702280C}"/>
    <hyperlink ref="I410" r:id="rId246" display="6PPD in Road Runoff Assessment and Mitigation Strategies" xr:uid="{92B2951C-298B-4B35-96F1-755ECE461C46}"/>
    <hyperlink ref="I411" r:id="rId247" display="6PPD in Road Runoff Assessment and Mitigation Strategies" xr:uid="{B784B7CE-9325-4B6A-B6DA-0B04F5893EB7}"/>
    <hyperlink ref="I412" r:id="rId248" display="6PPD in Road Runoff Assessment and Mitigation Strategies" xr:uid="{E6FCBDAC-8C51-4112-AEAE-030FC87BCFC5}"/>
    <hyperlink ref="I413" r:id="rId249" display="6PPD in Road Runoff Assessment and Mitigation Strategies" xr:uid="{FD37D7FF-1E98-4124-A8DB-A77529108312}"/>
    <hyperlink ref="I414" r:id="rId250" display="6PPD in Road Runoff Assessment and Mitigation Strategies" xr:uid="{8BD6A821-1907-4750-ACE1-3784C4BB00B3}"/>
    <hyperlink ref="I417" r:id="rId251" display="6PPD in Road Runoff Assessment and Mitigation Strategies" xr:uid="{B779C4E3-9E57-419D-A54A-7B858C18C696}"/>
    <hyperlink ref="I425" r:id="rId252" display="6PPD in Road Runoff Assessment and Mitigation Strategies" xr:uid="{5ABAD302-7982-4A4A-BDD1-625BC83AA0F9}"/>
    <hyperlink ref="I429" r:id="rId253" display="6PPD in Road Runoff Assessment and Mitigation Strategies" xr:uid="{9D9BFD6A-883F-4E4E-8B4E-B07EC0107F08}"/>
    <hyperlink ref="I431" r:id="rId254" display="6PPD in Road Runoff Assessment and Mitigation Strategies" xr:uid="{0A6CF472-4F6E-4DAF-83A5-2D3242B0DD4B}"/>
    <hyperlink ref="I432" r:id="rId255" display="6PPD in Road Runoff Assessment and Mitigation Strategies" xr:uid="{43349CAA-D518-47B0-9539-BE4DAE4ECE43}"/>
    <hyperlink ref="I439" r:id="rId256" display="6PPD in Road Runoff Assessment and Mitigation Strategies" xr:uid="{4DD2E404-5E99-4410-8E15-824E314F520D}"/>
    <hyperlink ref="I440" r:id="rId257" display="6PPD in Road Runoff Assessment and Mitigation Strategies" xr:uid="{F8FAE364-790A-4F08-81FB-4E2C10BF39B5}"/>
    <hyperlink ref="I452" r:id="rId258" display="6PPD in Road Runoff Assessment and Mitigation Strategies" xr:uid="{60DA49EF-D52F-4148-853C-20BEF2747640}"/>
    <hyperlink ref="I494" r:id="rId259" display="6PPD in Road Runoff Assessment and Mitigation Strategies" xr:uid="{4DF95112-2BEF-4812-AB88-8D31A64CC238}"/>
    <hyperlink ref="I495" r:id="rId260" display="6PPD in Road Runoff Assessment and Mitigation Strategies" xr:uid="{BA1BA12C-73C0-4917-AC12-27D0A6C6DC32}"/>
    <hyperlink ref="I496" r:id="rId261" display="6PPD in Road Runoff Assessment and Mitigation Strategies" xr:uid="{151C288A-3C02-42F0-BDB7-FFF8030581C8}"/>
    <hyperlink ref="I499" r:id="rId262" display="6PPD in Road Runoff Assessment and Mitigation Strategies" xr:uid="{4D449E83-2ACC-472E-9AEC-E518B2488F42}"/>
    <hyperlink ref="I500" r:id="rId263" display="6PPD in Road Runoff Assessment and Mitigation Strategies" xr:uid="{C320251A-CF8F-4815-BE1E-84992A776E3F}"/>
    <hyperlink ref="I516" r:id="rId264" display="6PPD in Road Runoff Assessment and Mitigation Strategies" xr:uid="{689A67F3-CB16-419E-85FF-C4D58CDC16A0}"/>
    <hyperlink ref="I145" r:id="rId265" display="Ecology 2023: Quality Assurance Project Plan Monitoring of Tire Contaminants in Coho Salmon Watersheds" xr:uid="{7740F02C-4824-4092-9D71-099EBF2160BC}"/>
    <hyperlink ref="I146" r:id="rId266" display="Ecology 2023: Quality Assurance Project Plan Monitoring of Tire Contaminants in Coho Salmon Watersheds" xr:uid="{CB3EC3C9-2BD3-4F3A-B893-8A56676D2E0A}"/>
    <hyperlink ref="I147" r:id="rId267" display="Ecology 2023: Quality Assurance Project Plan Monitoring of Tire Contaminants in Coho Salmon Watersheds" xr:uid="{D4A93DE7-B2F6-4336-83E0-AC4DC781FE93}"/>
    <hyperlink ref="I148" r:id="rId268" display="Ecology 2023: Quality Assurance Project Plan Monitoring of Tire Contaminants in Coho Salmon Watersheds" xr:uid="{AE483A71-E9C2-4F91-91FD-76FDE768D19E}"/>
    <hyperlink ref="I149" r:id="rId269" display="Ecology 2023: Quality Assurance Project Plan Monitoring of Tire Contaminants in Coho Salmon Watersheds" xr:uid="{A3234D26-DBB1-4E18-B4B6-0E6CEAF1BF8F}"/>
    <hyperlink ref="I150" r:id="rId270" display="Ecology 2023: Quality Assurance Project Plan Monitoring of Tire Contaminants in Coho Salmon Watersheds" xr:uid="{3444057E-3D46-4EA3-984C-6C96525352C5}"/>
    <hyperlink ref="I151" r:id="rId271" display="Ecology 2023: Quality Assurance Project Plan Monitoring of Tire Contaminants in Coho Salmon Watersheds" xr:uid="{C9F9735E-CB12-4DA6-89F6-864E7BA70656}"/>
    <hyperlink ref="I152" r:id="rId272" display="Ecology 2023: Quality Assurance Project Plan Monitoring of Tire Contaminants in Coho Salmon Watersheds" xr:uid="{C5620514-BF5E-49B1-BDD2-6D18D2BA0121}"/>
    <hyperlink ref="I153" r:id="rId273" display="Ecology 2023: Quality Assurance Project Plan Monitoring of Tire Contaminants in Coho Salmon Watersheds" xr:uid="{15A4928A-201F-48D3-AA87-FB588F01BFA0}"/>
    <hyperlink ref="I154" r:id="rId274" display="Ecology 2023: Quality Assurance Project Plan Monitoring of Tire Contaminants in Coho Salmon Watersheds" xr:uid="{0A156C00-B91C-47AF-9079-88FA436B0DC7}"/>
    <hyperlink ref="I170" r:id="rId275" display="Ecology 2023: Quality Assurance Project Plan Monitoring of Tire Contaminants in Coho Salmon Watersheds" xr:uid="{8A039CDA-ACD2-434D-B195-71D728B464B4}"/>
    <hyperlink ref="I188" r:id="rId276" display="Ecology 2023: Quality Assurance Project Plan Monitoring of Tire Contaminants in Coho Salmon Watersheds" xr:uid="{3D80D28B-C17C-434D-8E64-34B548E8F7CB}"/>
    <hyperlink ref="I194" r:id="rId277" display="Ecology 2023: Quality Assurance Project Plan Monitoring of Tire Contaminants in Coho Salmon Watersheds" xr:uid="{9DC8F7D0-BC1A-4CFC-8F9C-385AB1ED6711}"/>
    <hyperlink ref="I196" r:id="rId278" display="Ecology 2023: Quality Assurance Project Plan Monitoring of Tire Contaminants in Coho Salmon Watersheds" xr:uid="{A72CBD87-EA95-4D83-846B-9737965612B4}"/>
    <hyperlink ref="I206" r:id="rId279" display="Ecology 2023: Quality Assurance Project Plan Monitoring of Tire Contaminants in Coho Salmon Watersheds" xr:uid="{D84A09C3-C234-4A80-B537-A8B0FED07DDF}"/>
    <hyperlink ref="I210" r:id="rId280" display="Ecology 2023: Quality Assurance Project Plan Monitoring of Tire Contaminants in Coho Salmon Watersheds" xr:uid="{435FFECA-CBD9-46D1-9204-DCA02FED6EBB}"/>
    <hyperlink ref="I213" r:id="rId281" display="Ecology 2023: Quality Assurance Project Plan Monitoring of Tire Contaminants in Coho Salmon Watersheds" xr:uid="{0139E133-F200-4113-86ED-86989191D597}"/>
    <hyperlink ref="I228" r:id="rId282" display="Ecology 2023: Quality Assurance Project Plan Monitoring of Tire Contaminants in Coho Salmon Watersheds" xr:uid="{3914B417-F10A-41C5-81DD-7D8C1DCAB957}"/>
    <hyperlink ref="I229" r:id="rId283" display="Ecology 2023: Quality Assurance Project Plan Monitoring of Tire Contaminants in Coho Salmon Watersheds" xr:uid="{12F4BC81-B82B-42CF-BEDB-2363849132C1}"/>
    <hyperlink ref="I241" r:id="rId284" display="Ecology 2023: Quality Assurance Project Plan Monitoring of Tire Contaminants in Coho Salmon Watersheds" xr:uid="{4EA58A44-0BD3-4B23-BB48-650C6775E911}"/>
    <hyperlink ref="I242" r:id="rId285" display="Ecology 2023: Quality Assurance Project Plan Monitoring of Tire Contaminants in Coho Salmon Watersheds" xr:uid="{9742E6B8-B1E9-48CF-BF39-0B805F8FE74A}"/>
    <hyperlink ref="I243" r:id="rId286" display="Ecology 2023: Quality Assurance Project Plan Monitoring of Tire Contaminants in Coho Salmon Watersheds" xr:uid="{4FB8FA4B-7308-4270-A1F0-4819D49A61A9}"/>
    <hyperlink ref="I244" r:id="rId287" display="Ecology 2023: Quality Assurance Project Plan Monitoring of Tire Contaminants in Coho Salmon Watersheds" xr:uid="{24E9843F-5CF0-48E9-BE9F-E358014522E3}"/>
    <hyperlink ref="I245" r:id="rId288" display="Ecology 2023: Quality Assurance Project Plan Monitoring of Tire Contaminants in Coho Salmon Watersheds" xr:uid="{E8BE379B-D0D5-4FB6-B4C2-D825112886EC}"/>
    <hyperlink ref="I246" r:id="rId289" display="Ecology 2023: Quality Assurance Project Plan Monitoring of Tire Contaminants in Coho Salmon Watersheds" xr:uid="{AD7A8D33-0D15-4EC6-96D7-566250675232}"/>
    <hyperlink ref="I247" r:id="rId290" display="Ecology 2023: Quality Assurance Project Plan Monitoring of Tire Contaminants in Coho Salmon Watersheds" xr:uid="{F39EA60F-F2CF-4CF8-8185-4CDA57AEDE30}"/>
    <hyperlink ref="I249" r:id="rId291" display="Ecology 2023: Quality Assurance Project Plan Monitoring of Tire Contaminants in Coho Salmon Watersheds" xr:uid="{EF337C64-CEC1-42DD-9533-A36B0B3713A7}"/>
    <hyperlink ref="I256" r:id="rId292" display="Ecology 2023: Quality Assurance Project Plan Monitoring of Tire Contaminants in Coho Salmon Watersheds" xr:uid="{483BF4D9-1310-4312-9942-8CD59F658CA6}"/>
    <hyperlink ref="I261" r:id="rId293" display="Ecology 2023: Quality Assurance Project Plan Monitoring of Tire Contaminants in Coho Salmon Watersheds" xr:uid="{83F6B798-8D07-43EF-89D1-4A97CB4B863D}"/>
    <hyperlink ref="I265" r:id="rId294" display="Ecology 2023: Quality Assurance Project Plan Monitoring of Tire Contaminants in Coho Salmon Watersheds" xr:uid="{BDBE66ED-4720-4748-8967-81143E53E283}"/>
    <hyperlink ref="I271" r:id="rId295" display="Ecology 2023: Quality Assurance Project Plan Monitoring of Tire Contaminants in Coho Salmon Watersheds" xr:uid="{9C4EC144-2998-4A07-807D-9F461AD331B4}"/>
    <hyperlink ref="I277" r:id="rId296" display="Ecology 2023: Quality Assurance Project Plan Monitoring of Tire Contaminants in Coho Salmon Watersheds" xr:uid="{393B189A-02EB-4B26-A2D5-97A49C82C73C}"/>
    <hyperlink ref="I278" r:id="rId297" display="Ecology 2023: Quality Assurance Project Plan Monitoring of Tire Contaminants in Coho Salmon Watersheds" xr:uid="{AEBBC528-4AE2-4EA1-8551-A6910702762B}"/>
    <hyperlink ref="I287" r:id="rId298" display="Ecology 2023: Quality Assurance Project Plan Monitoring of Tire Contaminants in Coho Salmon Watersheds" xr:uid="{15FA8A03-2548-4AB8-B347-C7B7E00600F6}"/>
    <hyperlink ref="I289" r:id="rId299" display="Ecology 2023: Quality Assurance Project Plan Monitoring of Tire Contaminants in Coho Salmon Watersheds" xr:uid="{380B8AA8-D4D3-4A30-9EDE-83C72BC614D6}"/>
    <hyperlink ref="I348" r:id="rId300" display="Ecology 2023: Quality Assurance Project Plan Monitoring of Tire Contaminants in Coho Salmon Watersheds" xr:uid="{9CE12B89-2DD3-4520-998C-35F8D15E74A6}"/>
    <hyperlink ref="I364" r:id="rId301" display="Ecology 2023: Quality Assurance Project Plan Monitoring of Tire Contaminants in Coho Salmon Watersheds" xr:uid="{AC7CDF65-D6AD-4255-BBE8-0C2F13CAB239}"/>
    <hyperlink ref="I382" r:id="rId302" display="Ecology 2023: Quality Assurance Project Plan Monitoring of Tire Contaminants in Coho Salmon Watersheds" xr:uid="{6713EFF5-5F0A-4B7E-B804-8BE5BF7DC81E}"/>
    <hyperlink ref="I389" r:id="rId303" display="Ecology 2023: Quality Assurance Project Plan Monitoring of Tire Contaminants in Coho Salmon Watersheds" xr:uid="{1664FD2E-D5FE-427F-A5E2-37E4B43E8AAC}"/>
    <hyperlink ref="I498" r:id="rId304" display="Ecology 2023: Quality Assurance Project Plan Monitoring of Tire Contaminants in Coho Salmon Watersheds" xr:uid="{BFC196DE-26D8-4DBA-B8CC-84E1D9E6A0DE}"/>
    <hyperlink ref="I190" r:id="rId305" display="6PPD Washington State Interagency Webinar Follow-Up" xr:uid="{703C9479-2CDB-41F1-BFED-1A444F9CFA79}"/>
    <hyperlink ref="I191" r:id="rId306" display="6PPD Washington State Interagency Webinar Follow-Up" xr:uid="{4CFCEA75-4A9B-4990-AA92-3D9A2B4D1178}"/>
    <hyperlink ref="I195" r:id="rId307" display="6PPD Washington State Interagency Webinar Follow-Up" xr:uid="{46260900-0613-45B2-99FD-A1EFEAE0DFEB}"/>
    <hyperlink ref="I205" r:id="rId308" display="6PPD Washington State Interagency Webinar Follow-Up" xr:uid="{7253544A-93A6-4F60-B58C-987B1E9B6292}"/>
    <hyperlink ref="I209" r:id="rId309" display="6PPD Washington State Interagency Webinar Follow-Up" xr:uid="{5779BA50-7D62-4C9B-9BB7-A4A371F2DFCF}"/>
    <hyperlink ref="I255" r:id="rId310" display="6PPD Washington State Interagency Webinar Follow-Up" xr:uid="{58047756-8255-4F22-AFA7-313A8D0842C3}"/>
    <hyperlink ref="I315" r:id="rId311" display="6PPD Washington State Interagency Webinar Follow-Up" xr:uid="{AE602D00-638A-4876-9D10-6550B0025EE6}"/>
    <hyperlink ref="I317" r:id="rId312" display="6PPD Washington State Interagency Webinar Follow-Up" xr:uid="{E4F00FA2-F4FC-407B-867F-764F914FC14A}"/>
    <hyperlink ref="I318" r:id="rId313" display="6PPD Washington State Interagency Webinar Follow-Up" xr:uid="{CC1D06D7-68AD-4E9B-95DB-40FDA32E019E}"/>
    <hyperlink ref="I319" r:id="rId314" display="6PPD Washington State Interagency Webinar Follow-Up" xr:uid="{CF79A57F-E285-44FB-B658-DA132D83E5FC}"/>
    <hyperlink ref="I321" r:id="rId315" display="6PPD Washington State Interagency Webinar Follow-Up" xr:uid="{79005D59-BBDF-4C42-9075-3BC4518DA137}"/>
    <hyperlink ref="I329" r:id="rId316" display="6PPD Washington State Interagency Webinar Follow-Up" xr:uid="{4C364E4E-0A3B-44C0-81B9-C6EE9D3AFE44}"/>
    <hyperlink ref="I337" r:id="rId317" display="6PPD Washington State Interagency Webinar Follow-Up" xr:uid="{38EBBEB2-A486-49B0-8D02-9990E662214D}"/>
    <hyperlink ref="I368" r:id="rId318" display="6PPD Washington State Interagency Webinar Follow-Up" xr:uid="{E8EB0AEB-D9CB-4AE8-A522-71939ECF0679}"/>
    <hyperlink ref="I416" r:id="rId319" display="6PPD Washington State Interagency Webinar Follow-Up" xr:uid="{40F99FD3-F6BD-43B0-B19E-284A86AB281D}"/>
    <hyperlink ref="I435" r:id="rId320" display="6PPD Washington State Interagency Webinar Follow-Up" xr:uid="{47CF443F-040F-481F-94E9-28AD1DBA8C5F}"/>
    <hyperlink ref="I436" r:id="rId321" display="6PPD Washington State Interagency Webinar Follow-Up" xr:uid="{299D682D-13E1-440B-BC0C-E042F027D7D7}"/>
    <hyperlink ref="I437" r:id="rId322" display="6PPD Washington State Interagency Webinar Follow-Up" xr:uid="{E14E7913-0141-4E01-9047-87951930B06C}"/>
    <hyperlink ref="I308" r:id="rId323" display="ITRC (no date): What We Know: 6PPD and 6PPD-quinone" xr:uid="{6337CEA5-5740-4AB0-96A2-33172EB9CD99}"/>
    <hyperlink ref="I309" r:id="rId324" display="ITRC (no date): What We Know: 6PPD and 6PPD-quinone" xr:uid="{4C063D03-3383-446F-A699-FF5EB78E04DA}"/>
    <hyperlink ref="I314" r:id="rId325" display="ITRC (no date): What We Know: 6PPD and 6PPD-quinone" xr:uid="{CC5C68BB-CEDF-4FB2-B622-9C76C5E59C7A}"/>
    <hyperlink ref="I327" r:id="rId326" display="ITRC (no date): What We Know: 6PPD and 6PPD-quinone" xr:uid="{30199D55-AAF0-43C3-AC82-9D7F12C6BEE0}"/>
    <hyperlink ref="I357" r:id="rId327" display="ITRC (no date): What We Know: 6PPD and 6PPD-quinone" xr:uid="{CB1F6DFE-76CB-44FA-AEC4-FC7C1FA36B04}"/>
    <hyperlink ref="I358" r:id="rId328" display="ITRC (no date): What We Know: 6PPD and 6PPD-quinone" xr:uid="{C7C042FF-57EB-4F42-8D2E-6B5B354AF4F9}"/>
    <hyperlink ref="I370" r:id="rId329" display="ITRC (no date): What We Know: 6PPD and 6PPD-quinone" xr:uid="{3C2508D4-0D0F-40F3-BB5C-89CB44408794}"/>
    <hyperlink ref="I380" r:id="rId330" display="ITRC (no date): What We Know: 6PPD and 6PPD-quinone" xr:uid="{06BE8056-D90A-4EA4-803A-FD7DEB943098}"/>
    <hyperlink ref="I381" r:id="rId331" display="ITRC (no date): What We Know: 6PPD and 6PPD-quinone" xr:uid="{A7A2BCBA-5F3C-43BC-B2FB-BA75788626C7}"/>
    <hyperlink ref="I131" r:id="rId332" display="Recommended Priorities for Salmon Recovery and the Chinook Implementation Strategy" xr:uid="{99ED5503-3AFD-4C47-9F1B-AC131DA2B783}"/>
    <hyperlink ref="I623" r:id="rId333" display="Recommended Priorities for Salmon Recovery and the Chinook Implementation Strategy" xr:uid="{E0621924-E422-4581-9B72-6D248C37F080}"/>
    <hyperlink ref="I69" r:id="rId334" location="page=1" display="NWIFC 2020 State of Our Watersheds Report" xr:uid="{5636CF16-E93A-4F2C-A2FB-33061D099092}"/>
    <hyperlink ref="I116" r:id="rId335" location="page=1" display="NWIFC 2020 State of Our Watersheds Report" xr:uid="{F2D5D20E-96F2-40C8-A9BC-05C886357628}"/>
    <hyperlink ref="I117" r:id="rId336" location="page=1" display="NWIFC 2020 State of Our Watersheds Report" xr:uid="{3C32426E-F777-464E-BDCD-3DDB5DE472DC}"/>
    <hyperlink ref="I133" r:id="rId337" location="page=1" display="NWIFC 2020 State of Our Watersheds Report" xr:uid="{C31C1598-B418-44BD-A191-B3765C3642C2}"/>
    <hyperlink ref="I134" r:id="rId338" location="page=1" display="NWIFC 2020 State of Our Watersheds Report" xr:uid="{69F8B892-E9EC-481F-A026-1DFE4D6F9177}"/>
    <hyperlink ref="I101" r:id="rId339" display="gw∂dzadad Teaching of Our Ancestors TRIBAL HABITAT STRATEGY (2019)" xr:uid="{58ED762B-ED4F-4FB0-987F-BAC02D3A83AA}"/>
    <hyperlink ref="I130" r:id="rId340" display="gw∂dzadad Teaching of Our Ancestors TRIBAL HABITAT STRATEGY (2019)" xr:uid="{C2E5341E-FC1C-48A1-A6F2-9C79EED41536}"/>
    <hyperlink ref="I377" r:id="rId341" display="NWIFC 2023 Annual Report" xr:uid="{053D3289-D7DA-4CB1-AA3A-112DD600A736}"/>
    <hyperlink ref="I77" r:id="rId342" display="Puget Sound Federal Task Force Action Plan 2022-2026" xr:uid="{EC058633-4CDE-482B-9447-FCADC096F749}"/>
    <hyperlink ref="I78" r:id="rId343" display="Puget Sound Federal Task Force Action Plan 2022-2026" xr:uid="{0934D07B-B84B-40BE-A88A-FEE8CB807BA5}"/>
    <hyperlink ref="I91" r:id="rId344" display="Puget Sound Federal Task Force Action Plan 2022-2026" xr:uid="{706810EE-F48F-482D-8CEB-8587F444E004}"/>
    <hyperlink ref="I93" r:id="rId345" display="Puget Sound Federal Task Force Action Plan 2022-2026" xr:uid="{B1AF95DC-FA32-418C-9698-94750800E658}"/>
    <hyperlink ref="I94" r:id="rId346" display="Puget Sound Federal Task Force Action Plan 2022-2026" xr:uid="{0A98B9C2-1E1E-40FF-B242-5604806C4CEB}"/>
    <hyperlink ref="I95" r:id="rId347" display="Puget Sound Federal Task Force Action Plan 2022-2026" xr:uid="{CBA38204-9018-4C21-883C-9809836C8868}"/>
    <hyperlink ref="I96" r:id="rId348" display="Puget Sound Federal Task Force Action Plan 2022-2026" xr:uid="{B0A2D120-1A69-44EA-98A7-9BCDADA31313}"/>
    <hyperlink ref="I97" r:id="rId349" display="Puget Sound Federal Task Force Action Plan 2022-2026" xr:uid="{AF22A90B-2E5C-49F1-BE87-19249C7A1DC1}"/>
    <hyperlink ref="I110" r:id="rId350" display="Puget Sound Federal Task Force Action Plan 2022-2026" xr:uid="{22CE1D5D-02E2-438C-BBD5-AA961E56C2DB}"/>
    <hyperlink ref="I111" r:id="rId351" display="Puget Sound Federal Task Force Action Plan 2022-2026" xr:uid="{9D3307E7-F878-43E0-A3F9-6A67C1E87BAC}"/>
    <hyperlink ref="I112" r:id="rId352" display="Puget Sound Federal Task Force Action Plan 2022-2026" xr:uid="{EBC3CD0E-C2BE-4947-9646-1174EB5391B7}"/>
    <hyperlink ref="I119" r:id="rId353" display="Puget Sound Federal Task Force Action Plan 2022-2026" xr:uid="{AF5AC42E-9451-4D0F-A484-821EEDF16B91}"/>
    <hyperlink ref="I120" r:id="rId354" display="Puget Sound Federal Task Force Action Plan 2022-2026" xr:uid="{D6DC34DA-F168-47C7-B1A2-388984B8A47D}"/>
    <hyperlink ref="I135" r:id="rId355" display="Puget Sound Federal Task Force Action Plan 2022-2026" xr:uid="{C165FFB2-1C4E-4452-8A24-E12DD7C7BD64}"/>
    <hyperlink ref="I136" r:id="rId356" display="Puget Sound Federal Task Force Action Plan 2022-2026" xr:uid="{A768BD5D-DBCB-4DFB-AFCB-341B76B1D7D1}"/>
    <hyperlink ref="I323" r:id="rId357" display="Puget Sound Federal Task Force Action Plan 2022-2026" xr:uid="{A6C72AEB-919B-462B-9C67-7D43B731170B}"/>
    <hyperlink ref="I353" r:id="rId358" display="Puget Sound Federal Task Force Action Plan 2022-2026" xr:uid="{1DBF8AE8-1157-47B7-BA82-A99D8F9704F2}"/>
    <hyperlink ref="I448" r:id="rId359" display="Puget Sound Federal Task Force Action Plan 2022-2026" xr:uid="{97EB06C6-15A5-4C18-A4CE-B4394BC7CF54}"/>
    <hyperlink ref="I610" r:id="rId360" display="Salish Sea Marine Survival Project Transboundary Workshop 2023" xr:uid="{935431C9-7672-443A-886A-F63792692ECA}"/>
    <hyperlink ref="I611" r:id="rId361" display="Salish Sea Marine Survival Project Transboundary Workshop 2023" xr:uid="{B434CD88-3933-480D-A389-81AF6C46BA35}"/>
    <hyperlink ref="I612" r:id="rId362" display="Salish Sea Marine Survival Project Transboundary Workshop 2023" xr:uid="{82C05677-77F0-4BF9-9A2B-FA8E18ACCC37}"/>
    <hyperlink ref="I613" r:id="rId363" display="Salish Sea Marine Survival Project Transboundary Workshop 2023" xr:uid="{0C57E2C1-9471-4850-A006-9D1FDD183B6E}"/>
    <hyperlink ref="I614" r:id="rId364" display="Salish Sea Marine Survival Project Transboundary Workshop 2023" xr:uid="{368C7DB0-791A-4586-B604-24F65F528EE5}"/>
    <hyperlink ref="I615" r:id="rId365" display="Salish Sea Marine Survival Project Transboundary Workshop 2023" xr:uid="{D68FEFA5-C32D-430B-8610-9095DE9C73A2}"/>
    <hyperlink ref="I616" r:id="rId366" display="Salish Sea Marine Survival Project Transboundary Workshop 2023" xr:uid="{B0E2D34C-50EE-43E1-9587-FA319D8843BA}"/>
    <hyperlink ref="I617" r:id="rId367" display="Salish Sea Marine Survival Project Transboundary Workshop 2023" xr:uid="{16D85DAF-D30A-428D-A374-264C5B462AD8}"/>
    <hyperlink ref="I618" r:id="rId368" display="Salish Sea Marine Survival Project Transboundary Workshop 2023" xr:uid="{5C123443-C471-475B-9AE7-DF9F20B02997}"/>
    <hyperlink ref="I619" r:id="rId369" display="Salish Sea Marine Survival Project Transboundary Workshop 2023" xr:uid="{C0629A16-AEBC-4640-886D-C71C56F63956}"/>
    <hyperlink ref="I620" r:id="rId370" display="Salish Sea Marine Survival Project Transboundary Workshop 2023" xr:uid="{1191DD7F-E2E9-4B04-893E-F85A28B97D65}"/>
    <hyperlink ref="I621" r:id="rId371" display="Salish Sea Marine Survival Project Transboundary Workshop 2023" xr:uid="{53B3D62D-855D-419E-B2A3-673B07D0B8B9}"/>
    <hyperlink ref="I622" r:id="rId372" display="Salish Sea Marine Survival Project Transboundary Workshop 2023" xr:uid="{1CB06957-9D6B-4859-B7E0-B4132AAF86CC}"/>
    <hyperlink ref="I279" r:id="rId373" display="&quot;Technical memorandum on aquatic toxicity of stormwater and role of 6PPD-quinone&quot; (McIntyre and Jayakaran 2022) memo in Appendix D of Ecology 2022: 6PPD in Road Runoff Assessment and Mitigation Strategies" xr:uid="{35E915A1-2E00-44A4-916F-4B8FB0A94F17}"/>
    <hyperlink ref="I158" r:id="rId374" display="&quot;6PPD in Stormwater Technical Memo - Characteirzing 6PPD and 6PPD-Quinone in Stormwater&quot; (Peter and Kolodziej 2022a) memo in Appendix D of Ecology 2022: 6PPD in Road Runoff Assessment and Mitigation Strategies" xr:uid="{11D5D45B-3890-4C88-AE78-B08EEFC93AA8}"/>
    <hyperlink ref="I159" r:id="rId375" display="&quot;6PPD in Stormwater Technical Memo - Characteirzing 6PPD and 6PPD-Quinone in Stormwater&quot; (Peter and Kolodziej 2022a) memo in Appendix D of Ecology 2022: 6PPD in Road Runoff Assessment and Mitigation Strategies" xr:uid="{0507AA13-73B3-475C-9455-55D9EA39D6D2}"/>
    <hyperlink ref="I167" r:id="rId376" display="&quot;6PPD in Stormwater Technical Memo - Characteirzing 6PPD and 6PPD-Quinone in Stormwater&quot; (Peter and Kolodziej 2022a) memo in Appendix D of Ecology 2022: 6PPD in Road Runoff Assessment and Mitigation Strategies" xr:uid="{28760E98-DE9F-4798-8A27-DADFE052FDA9}"/>
    <hyperlink ref="I175" r:id="rId377" display="&quot;6PPD in Stormwater Technical Memo - Characteirzing 6PPD and 6PPD-Quinone in Stormwater&quot; (Peter and Kolodziej 2022a) memo in Appendix D of Ecology 2022: 6PPD in Road Runoff Assessment and Mitigation Strategies" xr:uid="{CA3152F9-7478-4279-8F87-3043D80AA2EA}"/>
    <hyperlink ref="I192" r:id="rId378" display="&quot;6PPD in Stormwater Technical Memo - Characteirzing 6PPD and 6PPD-Quinone in Stormwater&quot; (Peter and Kolodziej 2022a) memo in Appendix D of Ecology 2022: 6PPD in Road Runoff Assessment and Mitigation Strategies" xr:uid="{7C83A702-315D-45EF-929C-FD4D6E5B673E}"/>
    <hyperlink ref="I214" r:id="rId379" display="&quot;6PPD in Stormwater Technical Memo - Characteirzing 6PPD and 6PPD-Quinone in Stormwater&quot; (Peter and Kolodziej 2022a) memo in Appendix D of Ecology 2022: 6PPD in Road Runoff Assessment and Mitigation Strategies" xr:uid="{E202DF8E-5658-4915-A970-BDD7AA542A23}"/>
    <hyperlink ref="I216" r:id="rId380" display="&quot;6PPD in Stormwater Technical Memo - Characteirzing 6PPD and 6PPD-Quinone in Stormwater&quot; (Peter and Kolodziej 2022a) memo in Appendix D of Ecology 2022: 6PPD in Road Runoff Assessment and Mitigation Strategies" xr:uid="{8AA9E283-6F05-470C-8DAD-F1E49F0C8A2B}"/>
    <hyperlink ref="I217" r:id="rId381" display="&quot;6PPD in Stormwater Technical Memo - Characteirzing 6PPD and 6PPD-Quinone in Stormwater&quot; (Peter and Kolodziej 2022a) memo in Appendix D of Ecology 2022: 6PPD in Road Runoff Assessment and Mitigation Strategies" xr:uid="{6F70A8A3-7B0B-4D87-956B-E919A0928D9C}"/>
    <hyperlink ref="I218" r:id="rId382" display="&quot;6PPD in Stormwater Technical Memo - Characteirzing 6PPD and 6PPD-Quinone in Stormwater&quot; (Peter and Kolodziej 2022a) memo in Appendix D of Ecology 2022: 6PPD in Road Runoff Assessment and Mitigation Strategies" xr:uid="{1B34E5AB-4AD4-4904-A3D7-EFB80F474F6F}"/>
    <hyperlink ref="I221" r:id="rId383" display="&quot;6PPD in Stormwater Technical Memo - Characteirzing 6PPD and 6PPD-Quinone in Stormwater&quot; (Peter and Kolodziej 2022a) memo in Appendix D of Ecology 2022: 6PPD in Road Runoff Assessment and Mitigation Strategies" xr:uid="{2B6357E6-AA8F-4145-B58F-AC7868AA7BCA}"/>
    <hyperlink ref="I222" r:id="rId384" display="&quot;6PPD in Stormwater Technical Memo - Characteirzing 6PPD and 6PPD-Quinone in Stormwater&quot; (Peter and Kolodziej 2022a) memo in Appendix D of Ecology 2022: 6PPD in Road Runoff Assessment and Mitigation Strategies" xr:uid="{1FD20397-276C-460C-AFDC-DD9007795A61}"/>
    <hyperlink ref="I223" r:id="rId385" display="&quot;6PPD in Stormwater Technical Memo - Characteirzing 6PPD and 6PPD-Quinone in Stormwater&quot; (Peter and Kolodziej 2022a) memo in Appendix D of Ecology 2022: 6PPD in Road Runoff Assessment and Mitigation Strategies" xr:uid="{51ADB24D-10B1-44DB-8FEB-18A6A32AC586}"/>
    <hyperlink ref="I235" r:id="rId386" display="&quot;6PPD in Stormwater Technical Memo - Characteirzing 6PPD and 6PPD-Quinone in Stormwater&quot; (Peter and Kolodziej 2022a) memo in Appendix D of Ecology 2022: 6PPD in Road Runoff Assessment and Mitigation Strategies" xr:uid="{B309E609-7D95-460E-83E3-0380D92FFC2E}"/>
    <hyperlink ref="I237" r:id="rId387" display="&quot;6PPD in Stormwater Technical Memo - Characteirzing 6PPD and 6PPD-Quinone in Stormwater&quot; (Peter and Kolodziej 2022a) memo in Appendix D of Ecology 2022: 6PPD in Road Runoff Assessment and Mitigation Strategies" xr:uid="{F9980D7B-CFDE-491F-A2F3-2028D6EC53E7}"/>
    <hyperlink ref="I371" r:id="rId388" display="&quot;6PPD in Stormwater Technical Memo - Characteirzing 6PPD and 6PPD-Quinone in Stormwater&quot; (Peter and Kolodziej 2022a) memo in Appendix D of Ecology 2022: 6PPD in Road Runoff Assessment and Mitigation Strategies" xr:uid="{D3DEA8B6-FA29-4CEB-95F4-0F78BA53BBC3}"/>
    <hyperlink ref="I373" r:id="rId389" display="&quot;6PPD in Stormwater Technical Memo - Characteirzing 6PPD and 6PPD-Quinone in Stormwater&quot; (Peter and Kolodziej 2022a) memo in Appendix D of Ecology 2022: 6PPD in Road Runoff Assessment and Mitigation Strategies" xr:uid="{59E99E84-C8CB-48C8-A15A-2344D3D53390}"/>
    <hyperlink ref="I374" r:id="rId390" display="&quot;6PPD in Stormwater Technical Memo - Characteirzing 6PPD and 6PPD-Quinone in Stormwater&quot; (Peter and Kolodziej 2022a) memo in Appendix D of Ecology 2022: 6PPD in Road Runoff Assessment and Mitigation Strategies" xr:uid="{9D229A83-6A99-4EDD-B232-12899A66AA85}"/>
    <hyperlink ref="I375" r:id="rId391" display="&quot;6PPD in Stormwater Technical Memo - Characteirzing 6PPD and 6PPD-Quinone in Stormwater&quot; (Peter and Kolodziej 2022a) memo in Appendix D of Ecology 2022: 6PPD in Road Runoff Assessment and Mitigation Strategies" xr:uid="{8FF4377D-9A6F-457E-A52C-ACC2443CBFD5}"/>
    <hyperlink ref="I390" r:id="rId392" display="&quot;6PPD in Stormwater Technical Memo - Characteirzing 6PPD and 6PPD-Quinone in Stormwater&quot; (Peter and Kolodziej 2022a) memo in Appendix D of Ecology 2022: 6PPD in Road Runoff Assessment and Mitigation Strategies" xr:uid="{A81E18C8-B47D-4925-898E-A2FC6E96F1B0}"/>
    <hyperlink ref="I391" r:id="rId393" display="&quot;6PPD in Stormwater Technical Memo - Characteirzing 6PPD and 6PPD-Quinone in Stormwater&quot; (Peter and Kolodziej 2022a) memo in Appendix D of Ecology 2022: 6PPD in Road Runoff Assessment and Mitigation Strategies" xr:uid="{5B6DE161-74AF-43EB-A7E3-C9247A781809}"/>
    <hyperlink ref="I421" r:id="rId394" display="&quot;6PPD in Stormwater Technical Memo - Characteirzing 6PPD and 6PPD-Quinone in Stormwater&quot; (Peter and Kolodziej 2022a) memo in Appendix D of Ecology 2022: 6PPD in Road Runoff Assessment and Mitigation Strategies" xr:uid="{A1EE6310-D29C-43B6-A980-16E58E3F74A8}"/>
    <hyperlink ref="I422" r:id="rId395" display="&quot;6PPD in Stormwater Technical Memo - Characteirzing 6PPD and 6PPD-Quinone in Stormwater&quot; (Peter and Kolodziej 2022a) memo in Appendix D of Ecology 2022: 6PPD in Road Runoff Assessment and Mitigation Strategies" xr:uid="{4C9682B5-D32C-4F55-9F4E-66E10F153554}"/>
    <hyperlink ref="I497" r:id="rId396" display="&quot;6PPD in Stormwater Technical Memo - Characteirzing 6PPD and 6PPD-Quinone in Stormwater&quot; (Peter and Kolodziej 2022a) memo in Appendix D of Ecology 2022: 6PPD in Road Runoff Assessment and Mitigation Strategies" xr:uid="{B58F882B-D018-4049-95EF-281A4AF56592}"/>
    <hyperlink ref="I140" r:id="rId397" display="&quot;6PPD Research Assessment Technical Memo -- Status and Next Steps for Research on 6PPD-Quinone to Manage Impacts from Stormwater&quot; (Peter and Kolodziej 2022b) memo in Appendix D of Ecology 2022: 6PPD in Road Runoff Assessment and Mitigation Strategies" xr:uid="{3F678451-9AC8-4EB2-B6F7-01410DC69144}"/>
    <hyperlink ref="I141" r:id="rId398" display="&quot;6PPD Research Assessment Technical Memo -- Status and Next Steps for Research on 6PPD-Quinone to Manage Impacts from Stormwater&quot; (Peter and Kolodziej 2022b) memo in Appendix D of Ecology 2022: 6PPD in Road Runoff Assessment and Mitigation Strategies" xr:uid="{1B2D06CE-B2DE-4E1F-A0C3-F861D6E84E5C}"/>
    <hyperlink ref="I161" r:id="rId399" display="&quot;6PPD Research Assessment Technical Memo -- Status and Next Steps for Research on 6PPD-Quinone to Manage Impacts from Stormwater&quot; (Peter and Kolodziej 2022b) memo in Appendix D of Ecology 2022: 6PPD in Road Runoff Assessment and Mitigation Strategies" xr:uid="{2B9E633D-F7CE-4B08-850C-4F6D09B6B1BA}"/>
    <hyperlink ref="I162" r:id="rId400" display="&quot;6PPD Research Assessment Technical Memo -- Status and Next Steps for Research on 6PPD-Quinone to Manage Impacts from Stormwater&quot; (Peter and Kolodziej 2022b) memo in Appendix D of Ecology 2022: 6PPD in Road Runoff Assessment and Mitigation Strategies" xr:uid="{480B0969-0B77-474B-8060-F0D1C14A40DF}"/>
    <hyperlink ref="I168" r:id="rId401" display="&quot;6PPD Research Assessment Technical Memo -- Status and Next Steps for Research on 6PPD-Quinone to Manage Impacts from Stormwater&quot; (Peter and Kolodziej 2022b) memo in Appendix D of Ecology 2022: 6PPD in Road Runoff Assessment and Mitigation Strategies" xr:uid="{942E04B0-00E1-4C53-8D53-8CF49C81A83C}"/>
    <hyperlink ref="I172" r:id="rId402" display="&quot;6PPD Research Assessment Technical Memo -- Status and Next Steps for Research on 6PPD-Quinone to Manage Impacts from Stormwater&quot; (Peter and Kolodziej 2022b) memo in Appendix D of Ecology 2022: 6PPD in Road Runoff Assessment and Mitigation Strategies" xr:uid="{DB5A4E6C-B4E9-4EDD-B1C2-981F641EB2A6}"/>
    <hyperlink ref="I176" r:id="rId403" display="&quot;6PPD Research Assessment Technical Memo -- Status and Next Steps for Research on 6PPD-Quinone to Manage Impacts from Stormwater&quot; (Peter and Kolodziej 2022b) memo in Appendix D of Ecology 2022: 6PPD in Road Runoff Assessment and Mitigation Strategies" xr:uid="{E0BE202B-4EE1-4CC5-AD0F-783A3BBA2643}"/>
    <hyperlink ref="I182" r:id="rId404" display="&quot;6PPD Research Assessment Technical Memo -- Status and Next Steps for Research on 6PPD-Quinone to Manage Impacts from Stormwater&quot; (Peter and Kolodziej 2022b) memo in Appendix D of Ecology 2022: 6PPD in Road Runoff Assessment and Mitigation Strategies" xr:uid="{BCD4B457-714D-49A4-81D8-9B45C8640EDD}"/>
    <hyperlink ref="I183" r:id="rId405" display="&quot;6PPD Research Assessment Technical Memo -- Status and Next Steps for Research on 6PPD-Quinone to Manage Impacts from Stormwater&quot; (Peter and Kolodziej 2022b) memo in Appendix D of Ecology 2022: 6PPD in Road Runoff Assessment and Mitigation Strategies" xr:uid="{EA9EE313-4F91-4DCC-8121-59E530A7B240}"/>
    <hyperlink ref="I193" r:id="rId406" display="&quot;6PPD Research Assessment Technical Memo -- Status and Next Steps for Research on 6PPD-Quinone to Manage Impacts from Stormwater&quot; (Peter and Kolodziej 2022b) memo in Appendix D of Ecology 2022: 6PPD in Road Runoff Assessment and Mitigation Strategies" xr:uid="{F26FA392-BE91-4D64-BCAD-9E86C91D2681}"/>
    <hyperlink ref="I203" r:id="rId407" display="&quot;6PPD Research Assessment Technical Memo -- Status and Next Steps for Research on 6PPD-Quinone to Manage Impacts from Stormwater&quot; (Peter and Kolodziej 2022b) memo in Appendix D of Ecology 2022: 6PPD in Road Runoff Assessment and Mitigation Strategies" xr:uid="{1503164F-1830-4765-A79C-BEF9374C3A70}"/>
    <hyperlink ref="I215" r:id="rId408" display="&quot;6PPD Research Assessment Technical Memo -- Status and Next Steps for Research on 6PPD-Quinone to Manage Impacts from Stormwater&quot; (Peter and Kolodziej 2022b) memo in Appendix D of Ecology 2022: 6PPD in Road Runoff Assessment and Mitigation Strategies" xr:uid="{49C95288-B8E8-455C-8E0C-76135B012D56}"/>
    <hyperlink ref="I219" r:id="rId409" display="&quot;6PPD Research Assessment Technical Memo -- Status and Next Steps for Research on 6PPD-Quinone to Manage Impacts from Stormwater&quot; (Peter and Kolodziej 2022b) memo in Appendix D of Ecology 2022: 6PPD in Road Runoff Assessment and Mitigation Strategies" xr:uid="{9714F22A-806A-47BA-A037-E22561783CB8}"/>
    <hyperlink ref="I224" r:id="rId410" display="&quot;6PPD Research Assessment Technical Memo -- Status and Next Steps for Research on 6PPD-Quinone to Manage Impacts from Stormwater&quot; (Peter and Kolodziej 2022b) memo in Appendix D of Ecology 2022: 6PPD in Road Runoff Assessment and Mitigation Strategies" xr:uid="{05915E16-3B67-422D-B4DD-FC3229719734}"/>
    <hyperlink ref="I236" r:id="rId411" display="&quot;6PPD Research Assessment Technical Memo -- Status and Next Steps for Research on 6PPD-Quinone to Manage Impacts from Stormwater&quot; (Peter and Kolodziej 2022b) memo in Appendix D of Ecology 2022: 6PPD in Road Runoff Assessment and Mitigation Strategies" xr:uid="{0AE3C11E-79B7-4B4B-A43B-FFAFB71107F9}"/>
    <hyperlink ref="I238" r:id="rId412" display="&quot;6PPD Research Assessment Technical Memo -- Status and Next Steps for Research on 6PPD-Quinone to Manage Impacts from Stormwater&quot; (Peter and Kolodziej 2022b) memo in Appendix D of Ecology 2022: 6PPD in Road Runoff Assessment and Mitigation Strategies" xr:uid="{7A3F477A-AC72-439F-A1EB-52A0C07D68BE}"/>
    <hyperlink ref="I239" r:id="rId413" display="&quot;6PPD Research Assessment Technical Memo -- Status and Next Steps for Research on 6PPD-Quinone to Manage Impacts from Stormwater&quot; (Peter and Kolodziej 2022b) memo in Appendix D of Ecology 2022: 6PPD in Road Runoff Assessment and Mitigation Strategies" xr:uid="{2148D1BE-8689-4888-BF1B-60E906625FB9}"/>
    <hyperlink ref="I240" r:id="rId414" display="&quot;6PPD Research Assessment Technical Memo -- Status and Next Steps for Research on 6PPD-Quinone to Manage Impacts from Stormwater&quot; (Peter and Kolodziej 2022b) memo in Appendix D of Ecology 2022: 6PPD in Road Runoff Assessment and Mitigation Strategies" xr:uid="{94C7175B-F38D-43C1-B6FB-E817C44832AA}"/>
    <hyperlink ref="I254" r:id="rId415" display="&quot;6PPD Research Assessment Technical Memo -- Status and Next Steps for Research on 6PPD-Quinone to Manage Impacts from Stormwater&quot; (Peter and Kolodziej 2022b) memo in Appendix D of Ecology 2022: 6PPD in Road Runoff Assessment and Mitigation Strategies" xr:uid="{FC550470-FDC6-420A-B9E5-242F0A08C154}"/>
    <hyperlink ref="I257" r:id="rId416" display="&quot;6PPD Research Assessment Technical Memo -- Status and Next Steps for Research on 6PPD-Quinone to Manage Impacts from Stormwater&quot; (Peter and Kolodziej 2022b) memo in Appendix D of Ecology 2022: 6PPD in Road Runoff Assessment and Mitigation Strategies" xr:uid="{72552EE8-D891-45AF-A66D-F29E539D477B}"/>
    <hyperlink ref="I260" r:id="rId417" display="&quot;6PPD Research Assessment Technical Memo -- Status and Next Steps for Research on 6PPD-Quinone to Manage Impacts from Stormwater&quot; (Peter and Kolodziej 2022b) memo in Appendix D of Ecology 2022: 6PPD in Road Runoff Assessment and Mitigation Strategies" xr:uid="{E9E653A3-E684-47C3-BAA3-E14D2508A0B2}"/>
    <hyperlink ref="I269" r:id="rId418" display="&quot;6PPD Research Assessment Technical Memo -- Status and Next Steps for Research on 6PPD-Quinone to Manage Impacts from Stormwater&quot; (Peter and Kolodziej 2022b) memo in Appendix D of Ecology 2022: 6PPD in Road Runoff Assessment and Mitigation Strategies" xr:uid="{14EFF15F-11F3-4658-BD7C-9A07E1A41A90}"/>
    <hyperlink ref="I282" r:id="rId419" display="&quot;6PPD Research Assessment Technical Memo -- Status and Next Steps for Research on 6PPD-Quinone to Manage Impacts from Stormwater&quot; (Peter and Kolodziej 2022b) memo in Appendix D of Ecology 2022: 6PPD in Road Runoff Assessment and Mitigation Strategies" xr:uid="{7D7D2368-BFAC-477A-9CC6-595FDCAF74F4}"/>
    <hyperlink ref="I283" r:id="rId420" display="&quot;6PPD Research Assessment Technical Memo -- Status and Next Steps for Research on 6PPD-Quinone to Manage Impacts from Stormwater&quot; (Peter and Kolodziej 2022b) memo in Appendix D of Ecology 2022: 6PPD in Road Runoff Assessment and Mitigation Strategies" xr:uid="{E4CD665C-28CB-4BB9-9E60-8D4C9A6C4E61}"/>
    <hyperlink ref="I284" r:id="rId421" display="&quot;6PPD Research Assessment Technical Memo -- Status and Next Steps for Research on 6PPD-Quinone to Manage Impacts from Stormwater&quot; (Peter and Kolodziej 2022b) memo in Appendix D of Ecology 2022: 6PPD in Road Runoff Assessment and Mitigation Strategies" xr:uid="{EB02243B-F6FB-4574-AA40-20DC16663970}"/>
    <hyperlink ref="I290" r:id="rId422" display="&quot;6PPD Research Assessment Technical Memo -- Status and Next Steps for Research on 6PPD-Quinone to Manage Impacts from Stormwater&quot; (Peter and Kolodziej 2022b) memo in Appendix D of Ecology 2022: 6PPD in Road Runoff Assessment and Mitigation Strategies" xr:uid="{D7694159-1FEB-43D1-8036-019A980343D8}"/>
    <hyperlink ref="I302" r:id="rId423" display="&quot;6PPD Research Assessment Technical Memo -- Status and Next Steps for Research on 6PPD-Quinone to Manage Impacts from Stormwater&quot; (Peter and Kolodziej 2022b) memo in Appendix D of Ecology 2022: 6PPD in Road Runoff Assessment and Mitigation Strategies" xr:uid="{646F1AE0-74A7-4E19-88BE-747C621CFC91}"/>
    <hyperlink ref="I313" r:id="rId424" display="&quot;6PPD Research Assessment Technical Memo -- Status and Next Steps for Research on 6PPD-Quinone to Manage Impacts from Stormwater&quot; (Peter and Kolodziej 2022b) memo in Appendix D of Ecology 2022: 6PPD in Road Runoff Assessment and Mitigation Strategies" xr:uid="{1DC53A9F-072C-4A04-B04E-13A22CD51D22}"/>
    <hyperlink ref="I316" r:id="rId425" display="&quot;6PPD Research Assessment Technical Memo -- Status and Next Steps for Research on 6PPD-Quinone to Manage Impacts from Stormwater&quot; (Peter and Kolodziej 2022b) memo in Appendix D of Ecology 2022: 6PPD in Road Runoff Assessment and Mitigation Strategies" xr:uid="{72523BD9-EA6C-480E-807F-CB5C639B9386}"/>
    <hyperlink ref="I338" r:id="rId426" display="&quot;6PPD Research Assessment Technical Memo -- Status and Next Steps for Research on 6PPD-Quinone to Manage Impacts from Stormwater&quot; (Peter and Kolodziej 2022b) memo in Appendix D of Ecology 2022: 6PPD in Road Runoff Assessment and Mitigation Strategies" xr:uid="{95691A2B-56F4-4C12-AB88-41DA7477DBCD}"/>
    <hyperlink ref="I341" r:id="rId427" display="&quot;6PPD Research Assessment Technical Memo -- Status and Next Steps for Research on 6PPD-Quinone to Manage Impacts from Stormwater&quot; (Peter and Kolodziej 2022b) memo in Appendix D of Ecology 2022: 6PPD in Road Runoff Assessment and Mitigation Strategies" xr:uid="{92C4C0C0-6B04-4FBF-8716-92F6461F1632}"/>
    <hyperlink ref="I355" r:id="rId428" display="&quot;6PPD Research Assessment Technical Memo -- Status and Next Steps for Research on 6PPD-Quinone to Manage Impacts from Stormwater&quot; (Peter and Kolodziej 2022b) memo in Appendix D of Ecology 2022: 6PPD in Road Runoff Assessment and Mitigation Strategies" xr:uid="{F071062D-2F0C-4A1A-A55E-C3467AEF3110}"/>
    <hyperlink ref="I356" r:id="rId429" display="&quot;6PPD Research Assessment Technical Memo -- Status and Next Steps for Research on 6PPD-Quinone to Manage Impacts from Stormwater&quot; (Peter and Kolodziej 2022b) memo in Appendix D of Ecology 2022: 6PPD in Road Runoff Assessment and Mitigation Strategies" xr:uid="{5BE0E7AB-F02B-4BEA-8FEF-69BFC4A2651E}"/>
    <hyperlink ref="I361" r:id="rId430" display="&quot;6PPD Research Assessment Technical Memo -- Status and Next Steps for Research on 6PPD-Quinone to Manage Impacts from Stormwater&quot; (Peter and Kolodziej 2022b) memo in Appendix D of Ecology 2022: 6PPD in Road Runoff Assessment and Mitigation Strategies" xr:uid="{5643E264-53C9-4B6F-9C13-D8B50A781E63}"/>
    <hyperlink ref="I365" r:id="rId431" display="&quot;6PPD Research Assessment Technical Memo -- Status and Next Steps for Research on 6PPD-Quinone to Manage Impacts from Stormwater&quot; (Peter and Kolodziej 2022b) memo in Appendix D of Ecology 2022: 6PPD in Road Runoff Assessment and Mitigation Strategies" xr:uid="{D31D20AB-9157-4A6E-8163-55A20A1976A4}"/>
    <hyperlink ref="I367" r:id="rId432" display="&quot;6PPD Research Assessment Technical Memo -- Status and Next Steps for Research on 6PPD-Quinone to Manage Impacts from Stormwater&quot; (Peter and Kolodziej 2022b) memo in Appendix D of Ecology 2022: 6PPD in Road Runoff Assessment and Mitigation Strategies" xr:uid="{9E378B0A-6220-4D9E-B6C2-041010D3D4A0}"/>
    <hyperlink ref="I372" r:id="rId433" display="&quot;6PPD Research Assessment Technical Memo -- Status and Next Steps for Research on 6PPD-Quinone to Manage Impacts from Stormwater&quot; (Peter and Kolodziej 2022b) memo in Appendix D of Ecology 2022: 6PPD in Road Runoff Assessment and Mitigation Strategies" xr:uid="{D7DCDA65-7AA2-4223-9E4B-06A95CEA51A3}"/>
    <hyperlink ref="I387" r:id="rId434" display="&quot;6PPD Research Assessment Technical Memo -- Status and Next Steps for Research on 6PPD-Quinone to Manage Impacts from Stormwater&quot; (Peter and Kolodziej 2022b) memo in Appendix D of Ecology 2022: 6PPD in Road Runoff Assessment and Mitigation Strategies" xr:uid="{505A1FD2-49C4-42B0-8A80-7045809ED855}"/>
    <hyperlink ref="I392" r:id="rId435" display="&quot;6PPD Research Assessment Technical Memo -- Status and Next Steps for Research on 6PPD-Quinone to Manage Impacts from Stormwater&quot; (Peter and Kolodziej 2022b) memo in Appendix D of Ecology 2022: 6PPD in Road Runoff Assessment and Mitigation Strategies" xr:uid="{D9F53874-3E30-43F6-93AC-502753B85AEC}"/>
    <hyperlink ref="I408" r:id="rId436" display="&quot;6PPD Research Assessment Technical Memo -- Status and Next Steps for Research on 6PPD-Quinone to Manage Impacts from Stormwater&quot; (Peter and Kolodziej 2022b) memo in Appendix D of Ecology 2022: 6PPD in Road Runoff Assessment and Mitigation Strategies" xr:uid="{8FCBCD97-2ED6-49FE-AF9E-FA275B3194DD}"/>
    <hyperlink ref="I415" r:id="rId437" display="&quot;6PPD Research Assessment Technical Memo -- Status and Next Steps for Research on 6PPD-Quinone to Manage Impacts from Stormwater&quot; (Peter and Kolodziej 2022b) memo in Appendix D of Ecology 2022: 6PPD in Road Runoff Assessment and Mitigation Strategies" xr:uid="{77EACF8B-75EC-471A-84B8-B0A99E2B68C2}"/>
    <hyperlink ref="I418" r:id="rId438" display="&quot;6PPD Research Assessment Technical Memo -- Status and Next Steps for Research on 6PPD-Quinone to Manage Impacts from Stormwater&quot; (Peter and Kolodziej 2022b) memo in Appendix D of Ecology 2022: 6PPD in Road Runoff Assessment and Mitigation Strategies" xr:uid="{E950DB89-4C55-472B-91EF-A2A6E30AB814}"/>
    <hyperlink ref="I423" r:id="rId439" display="&quot;6PPD Research Assessment Technical Memo -- Status and Next Steps for Research on 6PPD-Quinone to Manage Impacts from Stormwater&quot; (Peter and Kolodziej 2022b) memo in Appendix D of Ecology 2022: 6PPD in Road Runoff Assessment and Mitigation Strategies" xr:uid="{722D0D7C-0E0B-4E71-82EC-23582A00A791}"/>
    <hyperlink ref="I424" r:id="rId440" display="&quot;6PPD Research Assessment Technical Memo -- Status and Next Steps for Research on 6PPD-Quinone to Manage Impacts from Stormwater&quot; (Peter and Kolodziej 2022b) memo in Appendix D of Ecology 2022: 6PPD in Road Runoff Assessment and Mitigation Strategies" xr:uid="{0CF138F9-B86D-44DC-920A-3A5C7F301A99}"/>
    <hyperlink ref="I426" r:id="rId441" display="&quot;6PPD Research Assessment Technical Memo -- Status and Next Steps for Research on 6PPD-Quinone to Manage Impacts from Stormwater&quot; (Peter and Kolodziej 2022b) memo in Appendix D of Ecology 2022: 6PPD in Road Runoff Assessment and Mitigation Strategies" xr:uid="{4DA2634B-C829-4406-B4D2-78203E68FB29}"/>
    <hyperlink ref="I427" r:id="rId442" display="&quot;6PPD Research Assessment Technical Memo -- Status and Next Steps for Research on 6PPD-Quinone to Manage Impacts from Stormwater&quot; (Peter and Kolodziej 2022b) memo in Appendix D of Ecology 2022: 6PPD in Road Runoff Assessment and Mitigation Strategies" xr:uid="{394C94D5-75C2-4FA1-9F9B-D6BA4B5679D8}"/>
    <hyperlink ref="I428" r:id="rId443" display="&quot;6PPD Research Assessment Technical Memo -- Status and Next Steps for Research on 6PPD-Quinone to Manage Impacts from Stormwater&quot; (Peter and Kolodziej 2022b) memo in Appendix D of Ecology 2022: 6PPD in Road Runoff Assessment and Mitigation Strategies" xr:uid="{866109F7-BD9D-458C-A96D-4DE855D37FEF}"/>
    <hyperlink ref="I438" r:id="rId444" display="&quot;6PPD Research Assessment Technical Memo -- Status and Next Steps for Research on 6PPD-Quinone to Manage Impacts from Stormwater&quot; (Peter and Kolodziej 2022b) memo in Appendix D of Ecology 2022: 6PPD in Road Runoff Assessment and Mitigation Strategies" xr:uid="{31C2BFCB-C265-4F2C-927C-2B13B7394E30}"/>
    <hyperlink ref="I445" r:id="rId445" display="&quot;6PPD Research Assessment Technical Memo -- Status and Next Steps for Research on 6PPD-Quinone to Manage Impacts from Stormwater&quot; (Peter and Kolodziej 2022b) memo in Appendix D of Ecology 2022: 6PPD in Road Runoff Assessment and Mitigation Strategies" xr:uid="{C8D83673-78AF-4A5B-BED6-D3940D1016C3}"/>
    <hyperlink ref="I453" r:id="rId446" display="&quot;6PPD Research Assessment Technical Memo -- Status and Next Steps for Research on 6PPD-Quinone to Manage Impacts from Stormwater&quot; (Peter and Kolodziej 2022b) memo in Appendix D of Ecology 2022: 6PPD in Road Runoff Assessment and Mitigation Strategies" xr:uid="{BB1CB746-3303-4DB3-B54F-833A3A2702C4}"/>
    <hyperlink ref="I454" r:id="rId447" display="&quot;6PPD Research Assessment Technical Memo -- Status and Next Steps for Research on 6PPD-Quinone to Manage Impacts from Stormwater&quot; (Peter and Kolodziej 2022b) memo in Appendix D of Ecology 2022: 6PPD in Road Runoff Assessment and Mitigation Strategies" xr:uid="{7D2C8B03-6792-4A9B-8DAF-9C8A63BDB54F}"/>
    <hyperlink ref="I456" r:id="rId448" display="&quot;6PPD Research Assessment Technical Memo -- Status and Next Steps for Research on 6PPD-Quinone to Manage Impacts from Stormwater&quot; (Peter and Kolodziej 2022b) memo in Appendix D of Ecology 2022: 6PPD in Road Runoff Assessment and Mitigation Strategies" xr:uid="{7D769B0A-96E5-4D7F-93FE-8E1DF173DEC9}"/>
    <hyperlink ref="I504" r:id="rId449" display="&quot;6PPD Research Assessment Technical Memo -- Status and Next Steps for Research on 6PPD-Quinone to Manage Impacts from Stormwater&quot; (Peter and Kolodziej 2022b) memo in Appendix D of Ecology 2022: 6PPD in Road Runoff Assessment and Mitigation Strategies" xr:uid="{09B9C797-54E4-4C87-B96A-258F7F84D21F}"/>
    <hyperlink ref="I505" r:id="rId450" display="&quot;6PPD Research Assessment Technical Memo -- Status and Next Steps for Research on 6PPD-Quinone to Manage Impacts from Stormwater&quot; (Peter and Kolodziej 2022b) memo in Appendix D of Ecology 2022: 6PPD in Road Runoff Assessment and Mitigation Strategies" xr:uid="{C92B98BF-5578-4F3B-A142-8685DED609BA}"/>
    <hyperlink ref="I280" r:id="rId451" display="&quot;Technical memorandum on aquatic toxicity of stormwater and role of 6PPD-quinone&quot; (McIntyre and Jayakaran 2022) memo in Appendix D of Ecology 2022: 6PPD in Road Runoff Assessment and Mitigation Strategies" xr:uid="{F0E77A30-8A16-47C9-A9AC-5BD96D5E176E}"/>
    <hyperlink ref="I298" r:id="rId452" display="&quot;Technical memorandum on aquatic toxicity of stormwater and role of 6PPD-quinone&quot; (McIntyre and Jayakaran 2022) memo in Appendix D of Ecology 2022: 6PPD in Road Runoff Assessment and Mitigation Strategies" xr:uid="{95AEFEA2-5F28-4F92-A957-D64DB5F509F3}"/>
    <hyperlink ref="I324" r:id="rId453" display="&quot;Technical memorandum on aquatic toxicity of stormwater and role of 6PPD-quinone&quot; (McIntyre and Jayakaran 2022) memo in Appendix D of Ecology 2022: 6PPD in Road Runoff Assessment and Mitigation Strategies" xr:uid="{F881A64C-2B4C-4102-B8F1-7F7C949A6FFE}"/>
    <hyperlink ref="I330" r:id="rId454" display="&quot;Technical memorandum on aquatic toxicity of stormwater and role of 6PPD-quinone&quot; (McIntyre and Jayakaran 2022) memo in Appendix D of Ecology 2022: 6PPD in Road Runoff Assessment and Mitigation Strategies" xr:uid="{ACC84089-F9B5-448D-8A51-4A39909C741B}"/>
    <hyperlink ref="I342" r:id="rId455" display="&quot;Technical memorandum on aquatic toxicity of stormwater and role of 6PPD-quinone&quot; (McIntyre and Jayakaran 2022) memo in Appendix D of Ecology 2022: 6PPD in Road Runoff Assessment and Mitigation Strategies" xr:uid="{1436C018-1BD8-421C-84A2-869D938953DD}"/>
    <hyperlink ref="I354" r:id="rId456" display="&quot;Technical memorandum on aquatic toxicity of stormwater and role of 6PPD-quinone&quot; (McIntyre and Jayakaran 2022) memo in Appendix D of Ecology 2022: 6PPD in Road Runoff Assessment and Mitigation Strategies" xr:uid="{60BCDC5E-A4B0-42C2-96E1-99EC842F04CD}"/>
    <hyperlink ref="I386" r:id="rId457" display="&quot;Technical memorandum on aquatic toxicity of stormwater and role of 6PPD-quinone&quot; (McIntyre and Jayakaran 2022) memo in Appendix D of Ecology 2022: 6PPD in Road Runoff Assessment and Mitigation Strategies" xr:uid="{660A5FF7-0EE7-48F0-A4CD-CED2C3D47A39}"/>
    <hyperlink ref="I444" r:id="rId458" display="&quot;Technical memorandum on aquatic toxicity of stormwater and role of 6PPD-quinone&quot; (McIntyre and Jayakaran 2022) memo in Appendix D of Ecology 2022: 6PPD in Road Runoff Assessment and Mitigation Strategies" xr:uid="{336EE86B-9FDE-41FD-9862-0720ABA863E4}"/>
    <hyperlink ref="I457" r:id="rId459" display="&quot;Technical memorandum on aquatic toxicity of stormwater and role of 6PPD-quinone&quot; (McIntyre and Jayakaran 2022) memo in Appendix D of Ecology 2022: 6PPD in Road Runoff Assessment and Mitigation Strategies" xr:uid="{9BD5D8E4-61E0-4F51-BDBF-714856864220}"/>
    <hyperlink ref="I552" r:id="rId460" display="&quot;Technical memorandum on aquatic toxicity of stormwater and role of 6PPD-quinone&quot; (McIntyre and Jayakaran 2022) memo in Appendix D of Ecology 2022: 6PPD in Road Runoff Assessment and Mitigation Strategies" xr:uid="{1FBD83BC-9C20-468E-B33D-47C920DDEC1B}"/>
    <hyperlink ref="I252" r:id="rId461" display="&quot;Technical memorandum on aquatic toxicity of stormwater and role of 6PPD-quinone&quot; (McIntyre and Jayakaran 2022) memo in Appendix D of Ecology 2022: 6PPD in Road Runoff Assessment and Mitigation Strategies" xr:uid="{62F7BE50-0D39-4C8E-8A53-515AAE91B7BD}"/>
    <hyperlink ref="I181" r:id="rId462" display="&quot;Technical memorandum on aquatic toxicity of stormwater and role of 6PPD-quinone&quot; (McIntyre and Jayakaran 2022) memo in Appendix D of Ecology 2022: 6PPD in Road Runoff Assessment and Mitigation Strategies" xr:uid="{523122AD-4356-4751-A848-EA793AEB9105}"/>
    <hyperlink ref="I115" r:id="rId463" display="&quot;Technical memorandum on aquatic toxicity of stormwater and role of 6PPD-quinone&quot; (McIntyre and Jayakaran 2022) memo in Appendix D of Ecology 2022: 6PPD in Road Runoff Assessment and Mitigation Strategies" xr:uid="{C8264CA3-C0B3-4962-A24E-B0FC8E0E93DD}"/>
    <hyperlink ref="I99" r:id="rId464" display="&quot;Technical memorandum on aquatic toxicity of stormwater and role of 6PPD-quinone&quot; (McIntyre and Jayakaran 2022) memo in Appendix D of Ecology 2022: 6PPD in Road Runoff Assessment and Mitigation Strategies" xr:uid="{F5A7B5EB-778C-4E41-A9E1-035BEED6FFFF}"/>
    <hyperlink ref="I31" r:id="rId465" display="https://pspwa.app.box.com/s/m4ww5rzli8fdl4u10dwb0p3rrfi05p20/file/900070790008" xr:uid="{ED4701AD-99EC-4BFE-9457-29088F6E883E}"/>
    <hyperlink ref="I38" r:id="rId466" display="https://pspwa.app.box.com/s/m4ww5rzli8fdl4u10dwb0p3rrfi05p20/file/900070790008" xr:uid="{65B74B96-EE4F-4DA2-BB6F-C4A83EF47F0F}"/>
    <hyperlink ref="I39" r:id="rId467" display="https://pspwa.app.box.com/s/m4ww5rzli8fdl4u10dwb0p3rrfi05p20/file/900070790008" xr:uid="{B3DAACF0-8791-4A23-BB32-13FAFD2E1470}"/>
    <hyperlink ref="I40" r:id="rId468" display="https://pspwa.app.box.com/s/m4ww5rzli8fdl4u10dwb0p3rrfi05p20/file/900070790008" xr:uid="{E23C25C7-0F52-4CF4-84C6-5188759D5127}"/>
    <hyperlink ref="I50" r:id="rId469" display="https://pspwa.app.box.com/s/m4ww5rzli8fdl4u10dwb0p3rrfi05p20/file/900070790008" xr:uid="{946FA6FE-8DBC-4A8A-95EF-F9CCA196F2B0}"/>
    <hyperlink ref="I68" r:id="rId470" display="https://pspwa.app.box.com/s/m4ww5rzli8fdl4u10dwb0p3rrfi05p20/file/900070790008" xr:uid="{EA7B4FEE-2244-486A-8511-788056A0BAE0}"/>
    <hyperlink ref="N7" r:id="rId471" display="https://link.springer.com/article/10.1007/s00244-017-0383-z" xr:uid="{E6660812-8286-464B-A008-63D15BFEE5C1}"/>
  </hyperlinks>
  <pageMargins left="0.7" right="0.7" top="0.75" bottom="0.75" header="0.3" footer="0.3"/>
  <pageSetup orientation="portrait" r:id="rId47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6874-D3F9-4A8C-81AE-45DC3C2F6246}">
  <dimension ref="A1:AC150"/>
  <sheetViews>
    <sheetView zoomScale="70" zoomScaleNormal="70" workbookViewId="0"/>
  </sheetViews>
  <sheetFormatPr defaultRowHeight="14.6" x14ac:dyDescent="0.4"/>
  <cols>
    <col min="1" max="1" width="16.3046875" style="175" customWidth="1"/>
    <col min="2" max="2" width="25.53515625" style="175" customWidth="1"/>
    <col min="3" max="3" width="20.3046875" style="175" customWidth="1"/>
    <col min="4" max="4" width="23.3046875" style="175" customWidth="1"/>
    <col min="5" max="5" width="22.69140625" style="175" customWidth="1"/>
    <col min="6" max="6" width="21.3046875" style="175" customWidth="1"/>
    <col min="7" max="7" width="36.3046875" style="175" customWidth="1"/>
    <col min="8" max="8" width="10.15234375" style="175" customWidth="1"/>
    <col min="9" max="9" width="64.53515625" style="175" customWidth="1"/>
    <col min="10" max="10" width="60.69140625" style="175" customWidth="1"/>
    <col min="11" max="11" width="54.69140625" style="175" customWidth="1"/>
    <col min="12" max="12" width="36.69140625" style="175" customWidth="1"/>
    <col min="13" max="13" width="9.23046875" style="179"/>
    <col min="14" max="14" width="12.07421875" style="179" customWidth="1"/>
    <col min="15" max="16" width="9.23046875" style="179"/>
    <col min="17" max="17" width="42.84375" style="179" customWidth="1"/>
    <col min="18" max="18" width="55.07421875" style="179" customWidth="1"/>
    <col min="19" max="19" width="44.69140625" style="179" customWidth="1"/>
    <col min="20" max="21" width="32.3046875" style="179" customWidth="1"/>
    <col min="22" max="22" width="26.3046875" style="179" customWidth="1"/>
    <col min="23" max="23" width="12.84375" style="179" customWidth="1"/>
    <col min="24" max="24" width="13.84375" style="179" customWidth="1"/>
    <col min="25" max="25" width="36" style="179" customWidth="1"/>
    <col min="26" max="26" width="20" style="179" customWidth="1"/>
    <col min="27" max="27" width="27.69140625" style="179" customWidth="1"/>
    <col min="28" max="28" width="14.69140625" style="179" customWidth="1"/>
    <col min="29" max="29" width="18.53515625" style="179" customWidth="1"/>
    <col min="30" max="16384" width="9.23046875" style="175"/>
  </cols>
  <sheetData>
    <row r="1" spans="1:29" s="174" customFormat="1" ht="29.15" x14ac:dyDescent="0.4">
      <c r="A1" s="30" t="s">
        <v>359</v>
      </c>
      <c r="B1" s="54" t="s">
        <v>360</v>
      </c>
      <c r="C1" s="54" t="s">
        <v>902</v>
      </c>
      <c r="D1" s="30" t="s">
        <v>361</v>
      </c>
      <c r="E1" s="30" t="s">
        <v>362</v>
      </c>
      <c r="F1" s="135" t="s">
        <v>379</v>
      </c>
      <c r="G1" s="55" t="s">
        <v>363</v>
      </c>
      <c r="H1" s="30" t="s">
        <v>32</v>
      </c>
      <c r="I1" s="54" t="s">
        <v>364</v>
      </c>
      <c r="J1" s="54" t="s">
        <v>365</v>
      </c>
      <c r="K1" s="54" t="s">
        <v>366</v>
      </c>
      <c r="L1" s="54" t="s">
        <v>367</v>
      </c>
      <c r="M1" s="56" t="s">
        <v>368</v>
      </c>
      <c r="N1" s="56" t="s">
        <v>369</v>
      </c>
      <c r="O1" s="56" t="s">
        <v>370</v>
      </c>
      <c r="P1" s="56" t="s">
        <v>903</v>
      </c>
      <c r="Q1" s="56" t="s">
        <v>371</v>
      </c>
      <c r="R1" s="57" t="s">
        <v>372</v>
      </c>
      <c r="S1" s="57" t="s">
        <v>373</v>
      </c>
      <c r="T1" s="57" t="s">
        <v>904</v>
      </c>
      <c r="U1" s="56" t="s">
        <v>905</v>
      </c>
      <c r="V1" s="57" t="s">
        <v>374</v>
      </c>
      <c r="W1" s="57" t="s">
        <v>375</v>
      </c>
      <c r="X1" s="56" t="s">
        <v>376</v>
      </c>
      <c r="Y1" s="57" t="s">
        <v>377</v>
      </c>
      <c r="Z1" s="57" t="s">
        <v>8</v>
      </c>
      <c r="AA1" s="56" t="s">
        <v>378</v>
      </c>
      <c r="AB1" s="57" t="s">
        <v>380</v>
      </c>
      <c r="AC1" s="56" t="s">
        <v>381</v>
      </c>
    </row>
    <row r="2" spans="1:29" ht="218.6" x14ac:dyDescent="0.4">
      <c r="A2" s="32" t="s">
        <v>175</v>
      </c>
      <c r="B2" s="32" t="s">
        <v>455</v>
      </c>
      <c r="C2" s="32"/>
      <c r="D2" s="37" t="s">
        <v>2842</v>
      </c>
      <c r="E2" s="32" t="s">
        <v>531</v>
      </c>
      <c r="F2" s="136" t="s">
        <v>906</v>
      </c>
      <c r="G2" s="140" t="s">
        <v>2567</v>
      </c>
      <c r="H2" s="31" t="s">
        <v>201</v>
      </c>
      <c r="I2" s="83" t="s">
        <v>2558</v>
      </c>
      <c r="J2" s="68" t="s">
        <v>2546</v>
      </c>
      <c r="K2" s="59" t="s">
        <v>2555</v>
      </c>
      <c r="L2" s="68"/>
      <c r="M2" s="21"/>
      <c r="N2" s="21"/>
      <c r="O2" s="21" t="s">
        <v>383</v>
      </c>
      <c r="P2" s="21" t="s">
        <v>907</v>
      </c>
      <c r="Q2" s="21" t="s">
        <v>908</v>
      </c>
      <c r="R2" s="22"/>
      <c r="S2" s="21" t="s">
        <v>909</v>
      </c>
      <c r="T2" s="21" t="s">
        <v>910</v>
      </c>
      <c r="U2" s="21" t="s">
        <v>911</v>
      </c>
      <c r="V2" s="22"/>
      <c r="W2" s="22"/>
      <c r="X2" s="22"/>
      <c r="Y2" s="22"/>
      <c r="Z2" s="22"/>
      <c r="AA2" s="22"/>
      <c r="AB2" s="22">
        <v>63</v>
      </c>
      <c r="AC2" s="22">
        <v>67</v>
      </c>
    </row>
    <row r="3" spans="1:29" ht="58.3" x14ac:dyDescent="0.4">
      <c r="A3" s="32" t="s">
        <v>12</v>
      </c>
      <c r="B3" s="32" t="s">
        <v>455</v>
      </c>
      <c r="C3" s="32"/>
      <c r="D3" s="32" t="s">
        <v>2735</v>
      </c>
      <c r="E3" s="31" t="s">
        <v>451</v>
      </c>
      <c r="F3" s="136" t="s">
        <v>390</v>
      </c>
      <c r="G3" s="30"/>
      <c r="H3" s="31">
        <v>620</v>
      </c>
      <c r="I3" s="54" t="s">
        <v>516</v>
      </c>
      <c r="J3" s="32" t="s">
        <v>1475</v>
      </c>
      <c r="K3" s="32" t="s">
        <v>1418</v>
      </c>
      <c r="L3" s="31"/>
      <c r="M3" s="21"/>
      <c r="N3" s="21"/>
      <c r="O3" s="21"/>
      <c r="P3" s="21"/>
      <c r="Q3" s="21"/>
      <c r="R3" s="22"/>
      <c r="S3" s="22"/>
      <c r="T3" s="22" t="s">
        <v>912</v>
      </c>
      <c r="U3" s="22" t="s">
        <v>913</v>
      </c>
      <c r="V3" s="22"/>
      <c r="W3" s="22"/>
      <c r="X3" s="22"/>
      <c r="Y3" s="21" t="s">
        <v>517</v>
      </c>
      <c r="Z3" s="22"/>
      <c r="AA3" s="22"/>
      <c r="AB3" s="22">
        <v>616</v>
      </c>
      <c r="AC3" s="22">
        <v>60</v>
      </c>
    </row>
    <row r="4" spans="1:29" s="176" customFormat="1" ht="130.5" customHeight="1" x14ac:dyDescent="0.4">
      <c r="A4" s="85" t="s">
        <v>12</v>
      </c>
      <c r="B4" s="85" t="s">
        <v>455</v>
      </c>
      <c r="C4" s="85" t="s">
        <v>914</v>
      </c>
      <c r="D4" s="85" t="s">
        <v>2735</v>
      </c>
      <c r="E4" s="85" t="s">
        <v>451</v>
      </c>
      <c r="F4" s="141" t="s">
        <v>410</v>
      </c>
      <c r="G4" s="86"/>
      <c r="H4" s="87" t="s">
        <v>471</v>
      </c>
      <c r="I4" s="142" t="s">
        <v>2554</v>
      </c>
      <c r="J4" s="90" t="s">
        <v>2543</v>
      </c>
      <c r="K4" s="304" t="s">
        <v>2555</v>
      </c>
      <c r="L4" s="90"/>
      <c r="M4" s="89"/>
      <c r="N4" s="89" t="s">
        <v>383</v>
      </c>
      <c r="O4" s="89"/>
      <c r="P4" s="89"/>
      <c r="Q4" s="89" t="s">
        <v>472</v>
      </c>
      <c r="R4" s="91"/>
      <c r="S4" s="89" t="s">
        <v>473</v>
      </c>
      <c r="T4" s="65"/>
      <c r="U4" s="65"/>
      <c r="V4" s="89"/>
      <c r="W4" s="91"/>
      <c r="X4" s="91"/>
      <c r="Y4" s="89" t="s">
        <v>474</v>
      </c>
      <c r="Z4" s="91"/>
      <c r="AA4" s="91"/>
      <c r="AB4" s="22">
        <v>35</v>
      </c>
      <c r="AC4" s="91">
        <v>38</v>
      </c>
    </row>
    <row r="5" spans="1:29" s="176" customFormat="1" ht="82.5" customHeight="1" x14ac:dyDescent="0.4">
      <c r="A5" s="61" t="s">
        <v>12</v>
      </c>
      <c r="B5" s="61" t="s">
        <v>455</v>
      </c>
      <c r="C5" s="61" t="s">
        <v>914</v>
      </c>
      <c r="D5" s="61" t="s">
        <v>2735</v>
      </c>
      <c r="E5" s="61" t="s">
        <v>451</v>
      </c>
      <c r="F5" s="136" t="s">
        <v>410</v>
      </c>
      <c r="G5" s="62"/>
      <c r="H5" s="60" t="s">
        <v>475</v>
      </c>
      <c r="I5" s="143" t="s">
        <v>2556</v>
      </c>
      <c r="J5" s="69" t="s">
        <v>2544</v>
      </c>
      <c r="K5" s="64" t="s">
        <v>2555</v>
      </c>
      <c r="L5" s="69"/>
      <c r="M5" s="65"/>
      <c r="N5" s="65" t="s">
        <v>383</v>
      </c>
      <c r="O5" s="65"/>
      <c r="P5" s="65"/>
      <c r="Q5" s="65" t="s">
        <v>472</v>
      </c>
      <c r="R5" s="66"/>
      <c r="S5" s="65" t="s">
        <v>476</v>
      </c>
      <c r="T5" s="65"/>
      <c r="U5" s="65"/>
      <c r="V5" s="65"/>
      <c r="W5" s="66"/>
      <c r="X5" s="66"/>
      <c r="Y5" s="66" t="s">
        <v>477</v>
      </c>
      <c r="Z5" s="66"/>
      <c r="AA5" s="66"/>
      <c r="AB5" s="22">
        <v>36</v>
      </c>
      <c r="AC5" s="66">
        <v>39</v>
      </c>
    </row>
    <row r="6" spans="1:29" s="176" customFormat="1" ht="87.45" x14ac:dyDescent="0.4">
      <c r="A6" s="61" t="s">
        <v>454</v>
      </c>
      <c r="B6" s="61" t="s">
        <v>455</v>
      </c>
      <c r="C6" s="61" t="s">
        <v>914</v>
      </c>
      <c r="D6" s="61" t="s">
        <v>2735</v>
      </c>
      <c r="E6" s="61" t="s">
        <v>451</v>
      </c>
      <c r="F6" s="136" t="s">
        <v>444</v>
      </c>
      <c r="G6" s="62"/>
      <c r="H6" s="60">
        <v>13</v>
      </c>
      <c r="I6" s="143" t="s">
        <v>2642</v>
      </c>
      <c r="J6" s="69" t="s">
        <v>2643</v>
      </c>
      <c r="K6" s="64" t="s">
        <v>2619</v>
      </c>
      <c r="L6" s="64"/>
      <c r="M6" s="65" t="s">
        <v>383</v>
      </c>
      <c r="N6" s="65"/>
      <c r="O6" s="65"/>
      <c r="P6" s="65" t="s">
        <v>907</v>
      </c>
      <c r="Q6" s="65" t="s">
        <v>915</v>
      </c>
      <c r="R6" s="66"/>
      <c r="S6" s="65" t="s">
        <v>916</v>
      </c>
      <c r="T6" s="65"/>
      <c r="U6" s="65"/>
      <c r="V6" s="66"/>
      <c r="W6" s="66"/>
      <c r="X6" s="66"/>
      <c r="Y6" s="66"/>
      <c r="Z6" s="66"/>
      <c r="AA6" s="66"/>
      <c r="AB6" s="66">
        <v>27</v>
      </c>
      <c r="AC6" s="66">
        <v>29</v>
      </c>
    </row>
    <row r="7" spans="1:29" ht="102" x14ac:dyDescent="0.4">
      <c r="A7" s="312" t="s">
        <v>461</v>
      </c>
      <c r="B7" s="312" t="s">
        <v>455</v>
      </c>
      <c r="C7" s="312" t="s">
        <v>914</v>
      </c>
      <c r="D7" s="312" t="s">
        <v>2735</v>
      </c>
      <c r="E7" s="312" t="s">
        <v>451</v>
      </c>
      <c r="F7" s="136" t="s">
        <v>917</v>
      </c>
      <c r="G7" s="336" t="s">
        <v>205</v>
      </c>
      <c r="H7" s="314">
        <v>112</v>
      </c>
      <c r="I7" s="337" t="s">
        <v>462</v>
      </c>
      <c r="J7" s="321" t="s">
        <v>1472</v>
      </c>
      <c r="K7" s="317" t="s">
        <v>1421</v>
      </c>
      <c r="L7" s="317"/>
      <c r="M7" s="316"/>
      <c r="N7" s="316" t="s">
        <v>383</v>
      </c>
      <c r="O7" s="316"/>
      <c r="P7" s="316" t="s">
        <v>907</v>
      </c>
      <c r="Q7" s="316" t="s">
        <v>918</v>
      </c>
      <c r="R7" s="318"/>
      <c r="S7" s="316" t="s">
        <v>919</v>
      </c>
      <c r="T7" s="316" t="s">
        <v>920</v>
      </c>
      <c r="U7" s="316" t="s">
        <v>921</v>
      </c>
      <c r="V7" s="316"/>
      <c r="W7" s="318"/>
      <c r="X7" s="318"/>
      <c r="Y7" s="318"/>
      <c r="Z7" s="318"/>
      <c r="AA7" s="318"/>
      <c r="AB7" s="318">
        <v>29</v>
      </c>
      <c r="AC7" s="318">
        <v>32</v>
      </c>
    </row>
    <row r="8" spans="1:29" ht="60.9" customHeight="1" x14ac:dyDescent="0.4">
      <c r="A8" s="312" t="s">
        <v>461</v>
      </c>
      <c r="B8" s="312" t="s">
        <v>455</v>
      </c>
      <c r="C8" s="312" t="s">
        <v>914</v>
      </c>
      <c r="D8" s="312" t="s">
        <v>2735</v>
      </c>
      <c r="E8" s="312" t="s">
        <v>451</v>
      </c>
      <c r="F8" s="136" t="s">
        <v>917</v>
      </c>
      <c r="G8" s="338"/>
      <c r="H8" s="314">
        <v>121</v>
      </c>
      <c r="I8" s="337" t="s">
        <v>2578</v>
      </c>
      <c r="J8" s="321" t="s">
        <v>2579</v>
      </c>
      <c r="K8" s="317" t="s">
        <v>2574</v>
      </c>
      <c r="L8" s="317"/>
      <c r="M8" s="316"/>
      <c r="N8" s="316" t="s">
        <v>383</v>
      </c>
      <c r="O8" s="316"/>
      <c r="P8" s="316" t="s">
        <v>907</v>
      </c>
      <c r="Q8" s="316"/>
      <c r="R8" s="318"/>
      <c r="S8" s="316"/>
      <c r="T8" s="316"/>
      <c r="U8" s="316"/>
      <c r="V8" s="316"/>
      <c r="W8" s="318"/>
      <c r="X8" s="318"/>
      <c r="Y8" s="318"/>
      <c r="Z8" s="318"/>
      <c r="AA8" s="318"/>
      <c r="AB8" s="318">
        <v>30</v>
      </c>
      <c r="AC8" s="318">
        <v>33</v>
      </c>
    </row>
    <row r="9" spans="1:29" ht="58.3" x14ac:dyDescent="0.4">
      <c r="A9" s="312" t="s">
        <v>461</v>
      </c>
      <c r="B9" s="312" t="s">
        <v>455</v>
      </c>
      <c r="C9" s="312" t="s">
        <v>914</v>
      </c>
      <c r="D9" s="312" t="s">
        <v>2735</v>
      </c>
      <c r="E9" s="312" t="s">
        <v>451</v>
      </c>
      <c r="F9" s="136" t="s">
        <v>917</v>
      </c>
      <c r="G9" s="339"/>
      <c r="H9" s="314">
        <v>122</v>
      </c>
      <c r="I9" s="337" t="s">
        <v>2644</v>
      </c>
      <c r="J9" s="321" t="s">
        <v>2592</v>
      </c>
      <c r="K9" s="317" t="s">
        <v>2645</v>
      </c>
      <c r="L9" s="317"/>
      <c r="M9" s="316"/>
      <c r="N9" s="316" t="s">
        <v>383</v>
      </c>
      <c r="O9" s="316"/>
      <c r="P9" s="316" t="s">
        <v>907</v>
      </c>
      <c r="Q9" s="316"/>
      <c r="R9" s="318"/>
      <c r="S9" s="316"/>
      <c r="T9" s="316"/>
      <c r="U9" s="316"/>
      <c r="V9" s="316"/>
      <c r="W9" s="318"/>
      <c r="X9" s="318"/>
      <c r="Y9" s="318"/>
      <c r="Z9" s="318"/>
      <c r="AA9" s="318"/>
      <c r="AB9" s="318">
        <v>31</v>
      </c>
      <c r="AC9" s="318">
        <v>34</v>
      </c>
    </row>
    <row r="10" spans="1:29" ht="57" customHeight="1" x14ac:dyDescent="0.4">
      <c r="A10" s="70" t="s">
        <v>465</v>
      </c>
      <c r="B10" s="70" t="s">
        <v>455</v>
      </c>
      <c r="C10" s="70" t="s">
        <v>914</v>
      </c>
      <c r="D10" s="70" t="s">
        <v>2735</v>
      </c>
      <c r="E10" s="70" t="s">
        <v>451</v>
      </c>
      <c r="F10" s="136" t="s">
        <v>917</v>
      </c>
      <c r="G10" s="71" t="s">
        <v>922</v>
      </c>
      <c r="H10" s="72">
        <v>115</v>
      </c>
      <c r="I10" s="144" t="s">
        <v>2646</v>
      </c>
      <c r="J10" s="101" t="s">
        <v>2593</v>
      </c>
      <c r="K10" s="76" t="s">
        <v>2640</v>
      </c>
      <c r="L10" s="76"/>
      <c r="M10" s="74"/>
      <c r="N10" s="74" t="s">
        <v>383</v>
      </c>
      <c r="O10" s="74"/>
      <c r="P10" s="74" t="s">
        <v>907</v>
      </c>
      <c r="Q10" s="74" t="s">
        <v>923</v>
      </c>
      <c r="R10" s="77"/>
      <c r="S10" s="74" t="s">
        <v>467</v>
      </c>
      <c r="T10" s="21" t="s">
        <v>924</v>
      </c>
      <c r="U10" s="21"/>
      <c r="V10" s="74"/>
      <c r="W10" s="77"/>
      <c r="X10" s="77"/>
      <c r="Y10" s="77"/>
      <c r="Z10" s="77"/>
      <c r="AA10" s="77"/>
      <c r="AB10" s="22">
        <v>32</v>
      </c>
      <c r="AC10" s="77">
        <v>35</v>
      </c>
    </row>
    <row r="11" spans="1:29" ht="136.94999999999999" customHeight="1" x14ac:dyDescent="0.4">
      <c r="A11" s="70" t="s">
        <v>465</v>
      </c>
      <c r="B11" s="70" t="s">
        <v>455</v>
      </c>
      <c r="C11" s="70" t="s">
        <v>914</v>
      </c>
      <c r="D11" s="70" t="s">
        <v>2735</v>
      </c>
      <c r="E11" s="70" t="s">
        <v>451</v>
      </c>
      <c r="F11" s="136" t="s">
        <v>917</v>
      </c>
      <c r="G11" s="71"/>
      <c r="H11" s="72">
        <v>116</v>
      </c>
      <c r="I11" s="144" t="s">
        <v>2647</v>
      </c>
      <c r="J11" s="101" t="s">
        <v>2594</v>
      </c>
      <c r="K11" s="76" t="s">
        <v>2640</v>
      </c>
      <c r="L11" s="76"/>
      <c r="M11" s="74"/>
      <c r="N11" s="74" t="s">
        <v>383</v>
      </c>
      <c r="O11" s="74"/>
      <c r="P11" s="74" t="s">
        <v>907</v>
      </c>
      <c r="Q11" s="74"/>
      <c r="R11" s="77"/>
      <c r="S11" s="74" t="s">
        <v>467</v>
      </c>
      <c r="T11" s="21" t="s">
        <v>924</v>
      </c>
      <c r="U11" s="21"/>
      <c r="V11" s="74"/>
      <c r="W11" s="77"/>
      <c r="X11" s="77"/>
      <c r="Y11" s="77"/>
      <c r="Z11" s="77"/>
      <c r="AA11" s="77"/>
      <c r="AB11" s="22">
        <v>33</v>
      </c>
      <c r="AC11" s="77">
        <v>36</v>
      </c>
    </row>
    <row r="12" spans="1:29" ht="102" x14ac:dyDescent="0.4">
      <c r="A12" s="32" t="s">
        <v>468</v>
      </c>
      <c r="B12" s="32" t="s">
        <v>455</v>
      </c>
      <c r="C12" s="32" t="s">
        <v>914</v>
      </c>
      <c r="D12" s="37" t="s">
        <v>2846</v>
      </c>
      <c r="E12" s="32"/>
      <c r="F12" s="136" t="s">
        <v>925</v>
      </c>
      <c r="G12" s="92" t="s">
        <v>926</v>
      </c>
      <c r="H12" s="31" t="s">
        <v>192</v>
      </c>
      <c r="I12" s="83" t="s">
        <v>2551</v>
      </c>
      <c r="J12" s="68" t="s">
        <v>2568</v>
      </c>
      <c r="K12" s="59" t="s">
        <v>2553</v>
      </c>
      <c r="L12" s="32"/>
      <c r="M12" s="21"/>
      <c r="N12" s="21" t="s">
        <v>383</v>
      </c>
      <c r="O12" s="21"/>
      <c r="P12" s="21" t="s">
        <v>907</v>
      </c>
      <c r="Q12" s="21" t="s">
        <v>927</v>
      </c>
      <c r="R12" s="22"/>
      <c r="S12" s="21" t="s">
        <v>2219</v>
      </c>
      <c r="T12" s="21" t="s">
        <v>928</v>
      </c>
      <c r="U12" s="21"/>
      <c r="V12" s="21"/>
      <c r="W12" s="22"/>
      <c r="X12" s="22"/>
      <c r="Y12" s="22"/>
      <c r="Z12" s="22"/>
      <c r="AA12" s="22"/>
      <c r="AB12" s="22">
        <v>34</v>
      </c>
      <c r="AC12" s="22">
        <v>37</v>
      </c>
    </row>
    <row r="13" spans="1:29" ht="72.900000000000006" x14ac:dyDescent="0.4">
      <c r="A13" s="32" t="s">
        <v>12</v>
      </c>
      <c r="B13" s="32" t="s">
        <v>455</v>
      </c>
      <c r="C13" s="32" t="s">
        <v>914</v>
      </c>
      <c r="D13" s="32" t="s">
        <v>2735</v>
      </c>
      <c r="E13" s="32" t="s">
        <v>490</v>
      </c>
      <c r="F13" s="136" t="s">
        <v>925</v>
      </c>
      <c r="G13" s="92" t="s">
        <v>929</v>
      </c>
      <c r="H13" s="31" t="s">
        <v>206</v>
      </c>
      <c r="I13" s="83" t="s">
        <v>2557</v>
      </c>
      <c r="J13" s="68" t="s">
        <v>2545</v>
      </c>
      <c r="K13" s="59" t="s">
        <v>2555</v>
      </c>
      <c r="L13" s="68"/>
      <c r="M13" s="21" t="s">
        <v>383</v>
      </c>
      <c r="N13" s="21"/>
      <c r="O13" s="21"/>
      <c r="P13" s="21"/>
      <c r="Q13" s="21" t="s">
        <v>491</v>
      </c>
      <c r="R13" s="22"/>
      <c r="S13" s="22"/>
      <c r="T13" s="22"/>
      <c r="U13" s="22"/>
      <c r="V13" s="22"/>
      <c r="W13" s="22"/>
      <c r="X13" s="22"/>
      <c r="Y13" s="22"/>
      <c r="Z13" s="22"/>
      <c r="AA13" s="22"/>
      <c r="AB13" s="22">
        <v>46</v>
      </c>
      <c r="AC13" s="22">
        <v>49</v>
      </c>
    </row>
    <row r="14" spans="1:29" s="176" customFormat="1" ht="102" x14ac:dyDescent="0.4">
      <c r="A14" s="61" t="s">
        <v>12</v>
      </c>
      <c r="B14" s="61" t="s">
        <v>455</v>
      </c>
      <c r="C14" s="61" t="s">
        <v>914</v>
      </c>
      <c r="D14" s="61" t="s">
        <v>2735</v>
      </c>
      <c r="E14" s="61"/>
      <c r="F14" s="136" t="s">
        <v>390</v>
      </c>
      <c r="G14" s="62"/>
      <c r="H14" s="60">
        <v>144</v>
      </c>
      <c r="I14" s="67" t="s">
        <v>505</v>
      </c>
      <c r="J14" s="61" t="s">
        <v>1473</v>
      </c>
      <c r="K14" s="61" t="s">
        <v>1422</v>
      </c>
      <c r="L14" s="61"/>
      <c r="M14" s="65"/>
      <c r="N14" s="65"/>
      <c r="O14" s="65"/>
      <c r="P14" s="65"/>
      <c r="Q14" s="65"/>
      <c r="R14" s="65" t="s">
        <v>506</v>
      </c>
      <c r="S14" s="65" t="s">
        <v>507</v>
      </c>
      <c r="T14" s="21" t="s">
        <v>930</v>
      </c>
      <c r="U14" s="21"/>
      <c r="V14" s="66"/>
      <c r="W14" s="66"/>
      <c r="X14" s="66"/>
      <c r="Y14" s="66"/>
      <c r="Z14" s="66"/>
      <c r="AA14" s="66"/>
      <c r="AB14" s="66">
        <v>53</v>
      </c>
      <c r="AC14" s="66">
        <v>56</v>
      </c>
    </row>
    <row r="15" spans="1:29" s="176" customFormat="1" ht="145.75" x14ac:dyDescent="0.4">
      <c r="A15" s="61" t="s">
        <v>12</v>
      </c>
      <c r="B15" s="61" t="s">
        <v>455</v>
      </c>
      <c r="C15" s="61" t="s">
        <v>931</v>
      </c>
      <c r="D15" s="61" t="s">
        <v>2735</v>
      </c>
      <c r="E15" s="61" t="s">
        <v>451</v>
      </c>
      <c r="F15" s="136" t="s">
        <v>410</v>
      </c>
      <c r="G15" s="62"/>
      <c r="H15" s="145">
        <v>455</v>
      </c>
      <c r="I15" s="67" t="s">
        <v>2152</v>
      </c>
      <c r="J15" s="61" t="s">
        <v>1474</v>
      </c>
      <c r="K15" s="146" t="s">
        <v>1425</v>
      </c>
      <c r="L15" s="146"/>
      <c r="M15" s="307"/>
      <c r="N15" s="307" t="s">
        <v>383</v>
      </c>
      <c r="O15" s="307"/>
      <c r="P15" s="307" t="s">
        <v>907</v>
      </c>
      <c r="Q15" s="65" t="s">
        <v>932</v>
      </c>
      <c r="R15" s="66"/>
      <c r="S15" s="147" t="s">
        <v>933</v>
      </c>
      <c r="T15" s="65" t="s">
        <v>934</v>
      </c>
      <c r="U15" s="65" t="s">
        <v>935</v>
      </c>
      <c r="V15" s="66"/>
      <c r="W15" s="66"/>
      <c r="X15" s="66"/>
      <c r="Y15" s="65" t="s">
        <v>515</v>
      </c>
      <c r="Z15" s="66"/>
      <c r="AA15" s="66"/>
      <c r="AB15" s="66">
        <v>56</v>
      </c>
      <c r="AC15" s="66">
        <v>59</v>
      </c>
    </row>
    <row r="16" spans="1:29" ht="102" x14ac:dyDescent="0.4">
      <c r="A16" s="32" t="s">
        <v>12</v>
      </c>
      <c r="B16" s="32" t="s">
        <v>455</v>
      </c>
      <c r="C16" s="32" t="s">
        <v>931</v>
      </c>
      <c r="D16" s="32" t="s">
        <v>2735</v>
      </c>
      <c r="E16" s="32"/>
      <c r="F16" s="136" t="s">
        <v>925</v>
      </c>
      <c r="G16" s="92" t="s">
        <v>210</v>
      </c>
      <c r="H16" s="31">
        <v>20</v>
      </c>
      <c r="I16" s="83" t="s">
        <v>2652</v>
      </c>
      <c r="J16" s="59" t="s">
        <v>2598</v>
      </c>
      <c r="K16" s="59" t="s">
        <v>2649</v>
      </c>
      <c r="L16" s="59"/>
      <c r="M16" s="21" t="s">
        <v>383</v>
      </c>
      <c r="N16" s="21"/>
      <c r="O16" s="21"/>
      <c r="P16" s="21"/>
      <c r="Q16" s="21"/>
      <c r="R16" s="22"/>
      <c r="S16" s="22"/>
      <c r="T16" s="21" t="s">
        <v>936</v>
      </c>
      <c r="U16" s="21" t="s">
        <v>937</v>
      </c>
      <c r="V16" s="22"/>
      <c r="W16" s="22"/>
      <c r="X16" s="22"/>
      <c r="Y16" s="22"/>
      <c r="Z16" s="22"/>
      <c r="AA16" s="22"/>
      <c r="AB16" s="22">
        <v>41</v>
      </c>
      <c r="AC16" s="22">
        <v>44</v>
      </c>
    </row>
    <row r="17" spans="1:29" ht="87.45" x14ac:dyDescent="0.4">
      <c r="A17" s="32" t="s">
        <v>12</v>
      </c>
      <c r="B17" s="32" t="s">
        <v>455</v>
      </c>
      <c r="C17" s="32" t="s">
        <v>931</v>
      </c>
      <c r="D17" s="32" t="s">
        <v>2735</v>
      </c>
      <c r="E17" s="32" t="s">
        <v>451</v>
      </c>
      <c r="F17" s="136" t="s">
        <v>925</v>
      </c>
      <c r="G17" s="30"/>
      <c r="H17" s="31">
        <v>22</v>
      </c>
      <c r="I17" s="83" t="s">
        <v>2654</v>
      </c>
      <c r="J17" s="68" t="s">
        <v>2600</v>
      </c>
      <c r="K17" s="59" t="s">
        <v>2649</v>
      </c>
      <c r="L17" s="59"/>
      <c r="M17" s="21" t="s">
        <v>383</v>
      </c>
      <c r="N17" s="21"/>
      <c r="O17" s="21"/>
      <c r="P17" s="21"/>
      <c r="Q17" s="21" t="s">
        <v>487</v>
      </c>
      <c r="R17" s="22"/>
      <c r="S17" s="22"/>
      <c r="T17" s="22"/>
      <c r="U17" s="22"/>
      <c r="V17" s="22"/>
      <c r="W17" s="22"/>
      <c r="X17" s="22"/>
      <c r="Y17" s="22"/>
      <c r="Z17" s="22"/>
      <c r="AA17" s="22"/>
      <c r="AB17" s="22">
        <v>43</v>
      </c>
      <c r="AC17" s="22">
        <v>46</v>
      </c>
    </row>
    <row r="18" spans="1:29" s="176" customFormat="1" ht="102" x14ac:dyDescent="0.4">
      <c r="A18" s="60" t="s">
        <v>543</v>
      </c>
      <c r="B18" s="61" t="s">
        <v>455</v>
      </c>
      <c r="C18" s="61" t="s">
        <v>931</v>
      </c>
      <c r="D18" s="148" t="s">
        <v>525</v>
      </c>
      <c r="E18" s="60"/>
      <c r="F18" s="149" t="s">
        <v>938</v>
      </c>
      <c r="G18" s="62"/>
      <c r="H18" s="60">
        <v>611</v>
      </c>
      <c r="I18" s="67" t="s">
        <v>544</v>
      </c>
      <c r="J18" s="60"/>
      <c r="K18" s="61" t="s">
        <v>1418</v>
      </c>
      <c r="L18" s="60"/>
      <c r="M18" s="65"/>
      <c r="N18" s="65"/>
      <c r="O18" s="65"/>
      <c r="P18" s="65"/>
      <c r="Q18" s="65"/>
      <c r="R18" s="66"/>
      <c r="S18" s="66"/>
      <c r="T18" s="65" t="s">
        <v>939</v>
      </c>
      <c r="U18" s="65" t="s">
        <v>940</v>
      </c>
      <c r="V18" s="66"/>
      <c r="W18" s="66"/>
      <c r="X18" s="66"/>
      <c r="Y18" s="66"/>
      <c r="Z18" s="66"/>
      <c r="AA18" s="66"/>
      <c r="AB18" s="66">
        <v>607</v>
      </c>
      <c r="AC18" s="66">
        <v>74</v>
      </c>
    </row>
    <row r="19" spans="1:29" s="176" customFormat="1" ht="87.45" x14ac:dyDescent="0.4">
      <c r="A19" s="61" t="s">
        <v>12</v>
      </c>
      <c r="B19" s="61" t="s">
        <v>455</v>
      </c>
      <c r="C19" s="61" t="s">
        <v>931</v>
      </c>
      <c r="D19" s="61" t="s">
        <v>2735</v>
      </c>
      <c r="E19" s="61" t="s">
        <v>490</v>
      </c>
      <c r="F19" s="136" t="s">
        <v>410</v>
      </c>
      <c r="G19" s="30"/>
      <c r="H19" s="31">
        <v>118</v>
      </c>
      <c r="I19" s="83" t="s">
        <v>2658</v>
      </c>
      <c r="J19" s="69" t="s">
        <v>2694</v>
      </c>
      <c r="K19" s="64" t="s">
        <v>2659</v>
      </c>
      <c r="L19" s="64"/>
      <c r="M19" s="65" t="s">
        <v>383</v>
      </c>
      <c r="N19" s="65"/>
      <c r="O19" s="65"/>
      <c r="P19" s="65"/>
      <c r="Q19" s="65" t="s">
        <v>492</v>
      </c>
      <c r="R19" s="66"/>
      <c r="S19" s="66"/>
      <c r="T19" s="24" t="s">
        <v>941</v>
      </c>
      <c r="U19" s="21" t="s">
        <v>942</v>
      </c>
      <c r="V19" s="66"/>
      <c r="W19" s="66" t="s">
        <v>383</v>
      </c>
      <c r="X19" s="66"/>
      <c r="Y19" s="65" t="s">
        <v>493</v>
      </c>
      <c r="Z19" s="66"/>
      <c r="AA19" s="66"/>
      <c r="AB19" s="66">
        <v>47</v>
      </c>
      <c r="AC19" s="66">
        <v>50</v>
      </c>
    </row>
    <row r="20" spans="1:29" ht="174.9" x14ac:dyDescent="0.4">
      <c r="A20" s="31" t="s">
        <v>543</v>
      </c>
      <c r="B20" s="32" t="s">
        <v>545</v>
      </c>
      <c r="C20" s="32" t="s">
        <v>931</v>
      </c>
      <c r="D20" s="37" t="s">
        <v>2868</v>
      </c>
      <c r="E20" s="31"/>
      <c r="F20" s="136" t="s">
        <v>943</v>
      </c>
      <c r="G20" s="92" t="s">
        <v>944</v>
      </c>
      <c r="H20" s="31">
        <v>621</v>
      </c>
      <c r="I20" s="54" t="s">
        <v>546</v>
      </c>
      <c r="J20" s="32" t="s">
        <v>1475</v>
      </c>
      <c r="K20" s="32" t="s">
        <v>1418</v>
      </c>
      <c r="L20" s="31"/>
      <c r="M20" s="21"/>
      <c r="N20" s="21"/>
      <c r="O20" s="21"/>
      <c r="P20" s="21"/>
      <c r="Q20" s="21"/>
      <c r="R20" s="22"/>
      <c r="S20" s="22" t="s">
        <v>547</v>
      </c>
      <c r="T20" s="21" t="s">
        <v>945</v>
      </c>
      <c r="U20" s="21" t="s">
        <v>946</v>
      </c>
      <c r="V20" s="22"/>
      <c r="W20" s="22"/>
      <c r="X20" s="22"/>
      <c r="Y20" s="21" t="s">
        <v>947</v>
      </c>
      <c r="Z20" s="22"/>
      <c r="AA20" s="22"/>
      <c r="AB20" s="22">
        <v>617</v>
      </c>
      <c r="AC20" s="22">
        <v>75</v>
      </c>
    </row>
    <row r="21" spans="1:29" s="176" customFormat="1" ht="58.3" x14ac:dyDescent="0.4">
      <c r="A21" s="61" t="s">
        <v>12</v>
      </c>
      <c r="B21" s="61" t="s">
        <v>948</v>
      </c>
      <c r="C21" s="61" t="s">
        <v>931</v>
      </c>
      <c r="D21" s="61" t="s">
        <v>2735</v>
      </c>
      <c r="E21" s="61" t="s">
        <v>451</v>
      </c>
      <c r="F21" s="136" t="s">
        <v>444</v>
      </c>
      <c r="G21" s="62"/>
      <c r="H21" s="60">
        <v>24</v>
      </c>
      <c r="I21" s="143" t="s">
        <v>2655</v>
      </c>
      <c r="J21" s="69" t="s">
        <v>2601</v>
      </c>
      <c r="K21" s="64" t="s">
        <v>2649</v>
      </c>
      <c r="L21" s="64"/>
      <c r="M21" s="65"/>
      <c r="N21" s="65" t="s">
        <v>383</v>
      </c>
      <c r="O21" s="65"/>
      <c r="P21" s="65" t="s">
        <v>907</v>
      </c>
      <c r="Q21" s="65" t="s">
        <v>949</v>
      </c>
      <c r="R21" s="66"/>
      <c r="S21" s="66"/>
      <c r="T21" s="66"/>
      <c r="U21" s="66"/>
      <c r="V21" s="66"/>
      <c r="W21" s="66" t="s">
        <v>383</v>
      </c>
      <c r="X21" s="66"/>
      <c r="Y21" s="66"/>
      <c r="Z21" s="66"/>
      <c r="AA21" s="66"/>
      <c r="AB21" s="66">
        <v>44</v>
      </c>
      <c r="AC21" s="66">
        <v>47</v>
      </c>
    </row>
    <row r="22" spans="1:29" ht="131.15" x14ac:dyDescent="0.4">
      <c r="A22" s="32" t="s">
        <v>2183</v>
      </c>
      <c r="B22" s="32" t="s">
        <v>534</v>
      </c>
      <c r="C22" s="32" t="s">
        <v>931</v>
      </c>
      <c r="D22" s="32" t="s">
        <v>2735</v>
      </c>
      <c r="E22" s="32" t="s">
        <v>548</v>
      </c>
      <c r="F22" s="136" t="s">
        <v>925</v>
      </c>
      <c r="G22" s="92" t="s">
        <v>950</v>
      </c>
      <c r="H22" s="68">
        <v>236</v>
      </c>
      <c r="I22" s="54" t="s">
        <v>2150</v>
      </c>
      <c r="J22" s="32" t="s">
        <v>2208</v>
      </c>
      <c r="K22" s="59" t="s">
        <v>1424</v>
      </c>
      <c r="L22" s="59"/>
      <c r="M22" s="105"/>
      <c r="N22" s="105"/>
      <c r="O22" s="105" t="s">
        <v>383</v>
      </c>
      <c r="P22" s="105" t="s">
        <v>907</v>
      </c>
      <c r="Q22" s="105" t="s">
        <v>951</v>
      </c>
      <c r="R22" s="22"/>
      <c r="S22" s="21" t="s">
        <v>952</v>
      </c>
      <c r="T22" s="21" t="s">
        <v>953</v>
      </c>
      <c r="U22" s="21"/>
      <c r="V22" s="22"/>
      <c r="W22" s="22"/>
      <c r="X22" s="22"/>
      <c r="Y22" s="21" t="s">
        <v>550</v>
      </c>
      <c r="Z22" s="22"/>
      <c r="AA22" s="22"/>
      <c r="AB22" s="22">
        <v>70</v>
      </c>
      <c r="AC22" s="22">
        <v>76</v>
      </c>
    </row>
    <row r="23" spans="1:29" ht="218.6" x14ac:dyDescent="0.4">
      <c r="A23" s="32" t="s">
        <v>2183</v>
      </c>
      <c r="B23" s="32" t="s">
        <v>534</v>
      </c>
      <c r="C23" s="32" t="s">
        <v>931</v>
      </c>
      <c r="D23" s="32" t="s">
        <v>2735</v>
      </c>
      <c r="E23" s="32"/>
      <c r="F23" s="136" t="s">
        <v>925</v>
      </c>
      <c r="G23" s="92" t="s">
        <v>2220</v>
      </c>
      <c r="H23" s="80">
        <v>237</v>
      </c>
      <c r="I23" s="54" t="s">
        <v>2149</v>
      </c>
      <c r="J23" s="32" t="s">
        <v>2207</v>
      </c>
      <c r="K23" s="59" t="s">
        <v>1424</v>
      </c>
      <c r="L23" s="59"/>
      <c r="M23" s="105"/>
      <c r="N23" s="105"/>
      <c r="O23" s="105" t="s">
        <v>383</v>
      </c>
      <c r="P23" s="105" t="s">
        <v>907</v>
      </c>
      <c r="Q23" s="105" t="s">
        <v>954</v>
      </c>
      <c r="R23" s="22"/>
      <c r="S23" s="21" t="s">
        <v>955</v>
      </c>
      <c r="T23" s="21" t="s">
        <v>956</v>
      </c>
      <c r="U23" s="21" t="s">
        <v>957</v>
      </c>
      <c r="V23" s="22"/>
      <c r="W23" s="22"/>
      <c r="X23" s="22"/>
      <c r="Y23" s="21" t="s">
        <v>551</v>
      </c>
      <c r="Z23" s="22"/>
      <c r="AA23" s="22"/>
      <c r="AB23" s="22">
        <v>71</v>
      </c>
      <c r="AC23" s="22">
        <v>77</v>
      </c>
    </row>
    <row r="24" spans="1:29" ht="87.45" x14ac:dyDescent="0.4">
      <c r="A24" s="32" t="s">
        <v>217</v>
      </c>
      <c r="B24" s="32" t="s">
        <v>534</v>
      </c>
      <c r="C24" s="32" t="s">
        <v>931</v>
      </c>
      <c r="D24" s="37" t="s">
        <v>2845</v>
      </c>
      <c r="E24" s="32"/>
      <c r="F24" s="136" t="s">
        <v>917</v>
      </c>
      <c r="G24" s="150" t="s">
        <v>958</v>
      </c>
      <c r="H24" s="80">
        <v>207</v>
      </c>
      <c r="I24" s="54" t="s">
        <v>535</v>
      </c>
      <c r="J24" s="32" t="s">
        <v>1480</v>
      </c>
      <c r="K24" s="32" t="s">
        <v>1423</v>
      </c>
      <c r="L24" s="59"/>
      <c r="M24" s="105" t="s">
        <v>383</v>
      </c>
      <c r="N24" s="105"/>
      <c r="O24" s="105"/>
      <c r="P24" s="105"/>
      <c r="Q24" s="105" t="s">
        <v>536</v>
      </c>
      <c r="R24" s="22"/>
      <c r="S24" s="22"/>
      <c r="T24" s="22"/>
      <c r="U24" s="22"/>
      <c r="V24" s="22"/>
      <c r="W24" s="22"/>
      <c r="X24" s="22"/>
      <c r="Y24" s="22"/>
      <c r="Z24" s="22"/>
      <c r="AA24" s="22"/>
      <c r="AB24" s="22">
        <v>65</v>
      </c>
      <c r="AC24" s="22">
        <v>69</v>
      </c>
    </row>
    <row r="25" spans="1:29" ht="72.900000000000006" x14ac:dyDescent="0.4">
      <c r="A25" s="32" t="s">
        <v>217</v>
      </c>
      <c r="B25" s="32"/>
      <c r="C25" s="32"/>
      <c r="D25" s="37" t="s">
        <v>2845</v>
      </c>
      <c r="E25" s="32"/>
      <c r="F25" s="136" t="s">
        <v>917</v>
      </c>
      <c r="G25" s="151"/>
      <c r="H25" s="68">
        <v>211</v>
      </c>
      <c r="I25" s="54" t="s">
        <v>541</v>
      </c>
      <c r="J25" s="32" t="s">
        <v>1481</v>
      </c>
      <c r="K25" s="32" t="s">
        <v>1423</v>
      </c>
      <c r="L25" s="59"/>
      <c r="M25" s="105"/>
      <c r="N25" s="105"/>
      <c r="O25" s="105" t="s">
        <v>383</v>
      </c>
      <c r="P25" s="105"/>
      <c r="Q25" s="105" t="s">
        <v>542</v>
      </c>
      <c r="R25" s="22"/>
      <c r="S25" s="22"/>
      <c r="T25" s="22"/>
      <c r="U25" s="22"/>
      <c r="V25" s="22"/>
      <c r="W25" s="22"/>
      <c r="X25" s="22"/>
      <c r="Y25" s="22"/>
      <c r="Z25" s="22"/>
      <c r="AA25" s="22"/>
      <c r="AB25" s="22">
        <v>69</v>
      </c>
      <c r="AC25" s="22">
        <v>73</v>
      </c>
    </row>
    <row r="26" spans="1:29" ht="72.900000000000006" x14ac:dyDescent="0.4">
      <c r="A26" s="32" t="s">
        <v>445</v>
      </c>
      <c r="B26" s="32"/>
      <c r="C26" s="32"/>
      <c r="D26" s="37" t="s">
        <v>2845</v>
      </c>
      <c r="E26" s="32" t="s">
        <v>437</v>
      </c>
      <c r="F26" s="136" t="s">
        <v>917</v>
      </c>
      <c r="G26" s="152"/>
      <c r="H26" s="68">
        <v>206</v>
      </c>
      <c r="I26" s="54" t="s">
        <v>446</v>
      </c>
      <c r="J26" s="32" t="s">
        <v>1470</v>
      </c>
      <c r="K26" s="32" t="s">
        <v>1423</v>
      </c>
      <c r="L26" s="59"/>
      <c r="M26" s="105" t="s">
        <v>383</v>
      </c>
      <c r="N26" s="105"/>
      <c r="O26" s="105"/>
      <c r="P26" s="105"/>
      <c r="Q26" s="105" t="s">
        <v>447</v>
      </c>
      <c r="R26" s="22"/>
      <c r="S26" s="22"/>
      <c r="T26" s="21" t="s">
        <v>959</v>
      </c>
      <c r="U26" s="21" t="s">
        <v>960</v>
      </c>
      <c r="V26" s="22"/>
      <c r="W26" s="22"/>
      <c r="X26" s="22"/>
      <c r="Y26" s="22"/>
      <c r="Z26" s="22"/>
      <c r="AA26" s="22"/>
      <c r="AB26" s="22">
        <v>23</v>
      </c>
      <c r="AC26" s="22">
        <v>25</v>
      </c>
    </row>
    <row r="27" spans="1:29" ht="72.900000000000006" x14ac:dyDescent="0.4">
      <c r="A27" s="32" t="s">
        <v>217</v>
      </c>
      <c r="B27" s="32"/>
      <c r="C27" s="32"/>
      <c r="D27" s="37" t="s">
        <v>2845</v>
      </c>
      <c r="E27" s="32"/>
      <c r="F27" s="136" t="s">
        <v>917</v>
      </c>
      <c r="G27" s="150" t="s">
        <v>215</v>
      </c>
      <c r="H27" s="68">
        <v>208</v>
      </c>
      <c r="I27" s="54" t="s">
        <v>537</v>
      </c>
      <c r="J27" s="32" t="s">
        <v>1481</v>
      </c>
      <c r="K27" s="32" t="s">
        <v>1423</v>
      </c>
      <c r="L27" s="59"/>
      <c r="M27" s="105"/>
      <c r="N27" s="105"/>
      <c r="O27" s="105" t="s">
        <v>383</v>
      </c>
      <c r="P27" s="105"/>
      <c r="Q27" s="105" t="s">
        <v>538</v>
      </c>
      <c r="R27" s="22"/>
      <c r="S27" s="153" t="s">
        <v>961</v>
      </c>
      <c r="T27" s="24" t="s">
        <v>962</v>
      </c>
      <c r="U27" s="21" t="s">
        <v>963</v>
      </c>
      <c r="V27" s="22"/>
      <c r="W27" s="22"/>
      <c r="X27" s="22"/>
      <c r="Y27" s="22"/>
      <c r="Z27" s="22"/>
      <c r="AA27" s="22"/>
      <c r="AB27" s="22">
        <v>66</v>
      </c>
      <c r="AC27" s="22">
        <v>70</v>
      </c>
    </row>
    <row r="28" spans="1:29" ht="72.900000000000006" x14ac:dyDescent="0.4">
      <c r="A28" s="32" t="s">
        <v>217</v>
      </c>
      <c r="B28" s="32"/>
      <c r="C28" s="32"/>
      <c r="D28" s="37" t="s">
        <v>2845</v>
      </c>
      <c r="E28" s="32"/>
      <c r="F28" s="136" t="s">
        <v>917</v>
      </c>
      <c r="G28" s="152"/>
      <c r="H28" s="68">
        <v>209</v>
      </c>
      <c r="I28" s="54" t="s">
        <v>539</v>
      </c>
      <c r="J28" s="32" t="s">
        <v>1481</v>
      </c>
      <c r="K28" s="32" t="s">
        <v>1423</v>
      </c>
      <c r="L28" s="59"/>
      <c r="M28" s="105"/>
      <c r="N28" s="105"/>
      <c r="O28" s="105" t="s">
        <v>383</v>
      </c>
      <c r="P28" s="105"/>
      <c r="Q28" s="105"/>
      <c r="R28" s="22"/>
      <c r="S28" s="22" t="s">
        <v>964</v>
      </c>
      <c r="T28" s="22" t="s">
        <v>965</v>
      </c>
      <c r="U28" s="22"/>
      <c r="V28" s="22"/>
      <c r="W28" s="22"/>
      <c r="X28" s="22"/>
      <c r="Y28" s="22"/>
      <c r="Z28" s="22"/>
      <c r="AA28" s="22"/>
      <c r="AB28" s="22">
        <v>67</v>
      </c>
      <c r="AC28" s="22">
        <v>71</v>
      </c>
    </row>
    <row r="29" spans="1:29" s="176" customFormat="1" ht="72.900000000000006" x14ac:dyDescent="0.4">
      <c r="A29" s="61" t="s">
        <v>217</v>
      </c>
      <c r="B29" s="61"/>
      <c r="C29" s="61"/>
      <c r="D29" s="154" t="s">
        <v>2845</v>
      </c>
      <c r="E29" s="61"/>
      <c r="F29" s="136" t="s">
        <v>444</v>
      </c>
      <c r="G29" s="67"/>
      <c r="H29" s="145">
        <v>210</v>
      </c>
      <c r="I29" s="67" t="s">
        <v>540</v>
      </c>
      <c r="J29" s="61" t="s">
        <v>1482</v>
      </c>
      <c r="K29" s="61" t="s">
        <v>1423</v>
      </c>
      <c r="L29" s="64"/>
      <c r="M29" s="308"/>
      <c r="N29" s="308"/>
      <c r="O29" s="308" t="s">
        <v>383</v>
      </c>
      <c r="P29" s="308"/>
      <c r="Q29" s="308"/>
      <c r="R29" s="66"/>
      <c r="S29" s="22" t="s">
        <v>964</v>
      </c>
      <c r="T29" s="21" t="s">
        <v>966</v>
      </c>
      <c r="U29" s="21"/>
      <c r="V29" s="66"/>
      <c r="W29" s="66"/>
      <c r="X29" s="66"/>
      <c r="Y29" s="66"/>
      <c r="Z29" s="66"/>
      <c r="AA29" s="66"/>
      <c r="AB29" s="66">
        <v>68</v>
      </c>
      <c r="AC29" s="66">
        <v>72</v>
      </c>
    </row>
    <row r="30" spans="1:29" ht="87.45" x14ac:dyDescent="0.4">
      <c r="A30" s="32" t="s">
        <v>27</v>
      </c>
      <c r="B30" s="32" t="s">
        <v>534</v>
      </c>
      <c r="C30" s="32" t="s">
        <v>931</v>
      </c>
      <c r="D30" s="32" t="s">
        <v>2735</v>
      </c>
      <c r="E30" s="32"/>
      <c r="F30" s="136" t="s">
        <v>925</v>
      </c>
      <c r="G30" s="30"/>
      <c r="H30" s="68">
        <v>229</v>
      </c>
      <c r="I30" s="54" t="s">
        <v>2147</v>
      </c>
      <c r="J30" s="32" t="s">
        <v>2197</v>
      </c>
      <c r="K30" s="59" t="s">
        <v>1424</v>
      </c>
      <c r="L30" s="59"/>
      <c r="M30" s="105"/>
      <c r="N30" s="105"/>
      <c r="O30" s="105" t="s">
        <v>383</v>
      </c>
      <c r="P30" s="105" t="s">
        <v>907</v>
      </c>
      <c r="Q30" s="105" t="s">
        <v>967</v>
      </c>
      <c r="R30" s="22"/>
      <c r="S30" s="22" t="s">
        <v>964</v>
      </c>
      <c r="T30" s="22" t="s">
        <v>924</v>
      </c>
      <c r="U30" s="22"/>
      <c r="V30" s="22"/>
      <c r="W30" s="22"/>
      <c r="X30" s="22"/>
      <c r="Y30" s="22"/>
      <c r="Z30" s="22"/>
      <c r="AA30" s="22"/>
      <c r="AB30" s="22">
        <v>84</v>
      </c>
      <c r="AC30" s="22">
        <v>92</v>
      </c>
    </row>
    <row r="31" spans="1:29" ht="87.45" x14ac:dyDescent="0.4">
      <c r="A31" s="32" t="s">
        <v>448</v>
      </c>
      <c r="B31" s="32" t="s">
        <v>449</v>
      </c>
      <c r="C31" s="32" t="s">
        <v>968</v>
      </c>
      <c r="D31" s="32" t="s">
        <v>2735</v>
      </c>
      <c r="E31" s="32"/>
      <c r="F31" s="136" t="s">
        <v>925</v>
      </c>
      <c r="G31" s="92" t="s">
        <v>969</v>
      </c>
      <c r="H31" s="31">
        <v>11</v>
      </c>
      <c r="I31" s="83" t="s">
        <v>2637</v>
      </c>
      <c r="J31" s="32" t="s">
        <v>2638</v>
      </c>
      <c r="K31" s="59" t="s">
        <v>2619</v>
      </c>
      <c r="L31" s="59"/>
      <c r="M31" s="21" t="s">
        <v>383</v>
      </c>
      <c r="N31" s="21"/>
      <c r="O31" s="21"/>
      <c r="P31" s="21"/>
      <c r="Q31" s="21" t="s">
        <v>450</v>
      </c>
      <c r="R31" s="22"/>
      <c r="S31" s="22"/>
      <c r="T31" s="21" t="s">
        <v>970</v>
      </c>
      <c r="U31" s="21" t="s">
        <v>971</v>
      </c>
      <c r="V31" s="22"/>
      <c r="W31" s="22"/>
      <c r="X31" s="22"/>
      <c r="Y31" s="22"/>
      <c r="Z31" s="22"/>
      <c r="AA31" s="22"/>
      <c r="AB31" s="22">
        <v>24</v>
      </c>
      <c r="AC31" s="22">
        <v>26</v>
      </c>
    </row>
    <row r="32" spans="1:29" ht="131.15" x14ac:dyDescent="0.4">
      <c r="A32" s="32" t="s">
        <v>448</v>
      </c>
      <c r="B32" s="32" t="s">
        <v>449</v>
      </c>
      <c r="C32" s="32" t="s">
        <v>968</v>
      </c>
      <c r="D32" s="32" t="s">
        <v>2735</v>
      </c>
      <c r="E32" s="32" t="s">
        <v>451</v>
      </c>
      <c r="F32" s="136" t="s">
        <v>925</v>
      </c>
      <c r="G32" s="30"/>
      <c r="H32" s="31">
        <v>113</v>
      </c>
      <c r="I32" s="83" t="s">
        <v>2639</v>
      </c>
      <c r="J32" s="68" t="s">
        <v>2590</v>
      </c>
      <c r="K32" s="59" t="s">
        <v>2640</v>
      </c>
      <c r="L32" s="59"/>
      <c r="M32" s="21" t="s">
        <v>383</v>
      </c>
      <c r="N32" s="21"/>
      <c r="O32" s="21"/>
      <c r="P32" s="21"/>
      <c r="Q32" s="21" t="s">
        <v>452</v>
      </c>
      <c r="R32" s="22"/>
      <c r="S32" s="22"/>
      <c r="T32" s="21" t="s">
        <v>972</v>
      </c>
      <c r="U32" s="21" t="s">
        <v>973</v>
      </c>
      <c r="V32" s="22"/>
      <c r="W32" s="22"/>
      <c r="X32" s="22"/>
      <c r="Y32" s="22"/>
      <c r="Z32" s="22"/>
      <c r="AA32" s="22"/>
      <c r="AB32" s="22">
        <v>25</v>
      </c>
      <c r="AC32" s="22">
        <v>27</v>
      </c>
    </row>
    <row r="33" spans="1:29" ht="58.3" x14ac:dyDescent="0.4">
      <c r="A33" s="32" t="s">
        <v>448</v>
      </c>
      <c r="B33" s="32" t="s">
        <v>449</v>
      </c>
      <c r="C33" s="32" t="s">
        <v>968</v>
      </c>
      <c r="D33" s="32" t="s">
        <v>2735</v>
      </c>
      <c r="E33" s="32" t="s">
        <v>451</v>
      </c>
      <c r="F33" s="136" t="s">
        <v>925</v>
      </c>
      <c r="G33" s="30"/>
      <c r="H33" s="31">
        <v>114</v>
      </c>
      <c r="I33" s="83" t="s">
        <v>2641</v>
      </c>
      <c r="J33" s="68" t="s">
        <v>2591</v>
      </c>
      <c r="K33" s="59" t="s">
        <v>2640</v>
      </c>
      <c r="L33" s="59"/>
      <c r="M33" s="21" t="s">
        <v>383</v>
      </c>
      <c r="N33" s="21"/>
      <c r="O33" s="21"/>
      <c r="P33" s="21"/>
      <c r="Q33" s="21" t="s">
        <v>453</v>
      </c>
      <c r="R33" s="22"/>
      <c r="S33" s="22"/>
      <c r="T33" s="22"/>
      <c r="U33" s="22"/>
      <c r="V33" s="22"/>
      <c r="W33" s="22"/>
      <c r="X33" s="22"/>
      <c r="Y33" s="22"/>
      <c r="Z33" s="22"/>
      <c r="AA33" s="22"/>
      <c r="AB33" s="22">
        <v>26</v>
      </c>
      <c r="AC33" s="22">
        <v>28</v>
      </c>
    </row>
    <row r="34" spans="1:29" ht="131.15" x14ac:dyDescent="0.4">
      <c r="A34" s="312" t="s">
        <v>608</v>
      </c>
      <c r="B34" s="312" t="s">
        <v>534</v>
      </c>
      <c r="C34" s="312" t="s">
        <v>931</v>
      </c>
      <c r="D34" s="340" t="s">
        <v>525</v>
      </c>
      <c r="E34" s="312"/>
      <c r="F34" s="136" t="s">
        <v>917</v>
      </c>
      <c r="G34" s="336" t="s">
        <v>974</v>
      </c>
      <c r="H34" s="321">
        <v>238</v>
      </c>
      <c r="I34" s="340" t="s">
        <v>2205</v>
      </c>
      <c r="J34" s="312" t="s">
        <v>2206</v>
      </c>
      <c r="K34" s="317" t="s">
        <v>1424</v>
      </c>
      <c r="L34" s="317"/>
      <c r="M34" s="322" t="s">
        <v>383</v>
      </c>
      <c r="N34" s="322"/>
      <c r="O34" s="322"/>
      <c r="P34" s="322" t="s">
        <v>907</v>
      </c>
      <c r="Q34" s="322" t="s">
        <v>975</v>
      </c>
      <c r="R34" s="318"/>
      <c r="S34" s="316" t="s">
        <v>611</v>
      </c>
      <c r="T34" s="316"/>
      <c r="U34" s="316"/>
      <c r="V34" s="318"/>
      <c r="W34" s="318"/>
      <c r="X34" s="318"/>
      <c r="Y34" s="316" t="s">
        <v>612</v>
      </c>
      <c r="Z34" s="318"/>
      <c r="AA34" s="318"/>
      <c r="AB34" s="318">
        <v>106</v>
      </c>
      <c r="AC34" s="318">
        <v>118</v>
      </c>
    </row>
    <row r="35" spans="1:29" ht="293.14999999999998" customHeight="1" x14ac:dyDescent="0.4">
      <c r="A35" s="312" t="s">
        <v>608</v>
      </c>
      <c r="B35" s="312" t="s">
        <v>534</v>
      </c>
      <c r="C35" s="312" t="s">
        <v>931</v>
      </c>
      <c r="D35" s="340" t="s">
        <v>525</v>
      </c>
      <c r="E35" s="312"/>
      <c r="F35" s="136" t="s">
        <v>917</v>
      </c>
      <c r="G35" s="338"/>
      <c r="H35" s="321">
        <v>239</v>
      </c>
      <c r="I35" s="340" t="s">
        <v>2136</v>
      </c>
      <c r="J35" s="312" t="s">
        <v>2204</v>
      </c>
      <c r="K35" s="317" t="s">
        <v>1424</v>
      </c>
      <c r="L35" s="317"/>
      <c r="M35" s="322"/>
      <c r="N35" s="322"/>
      <c r="O35" s="322"/>
      <c r="P35" s="322"/>
      <c r="Q35" s="322"/>
      <c r="R35" s="318"/>
      <c r="S35" s="316" t="s">
        <v>976</v>
      </c>
      <c r="T35" s="316"/>
      <c r="U35" s="316"/>
      <c r="V35" s="318"/>
      <c r="W35" s="318"/>
      <c r="X35" s="318"/>
      <c r="Y35" s="316" t="s">
        <v>613</v>
      </c>
      <c r="Z35" s="318"/>
      <c r="AA35" s="318"/>
      <c r="AB35" s="318">
        <v>107</v>
      </c>
      <c r="AC35" s="318">
        <v>119</v>
      </c>
    </row>
    <row r="36" spans="1:29" ht="102" x14ac:dyDescent="0.4">
      <c r="A36" s="312" t="s">
        <v>608</v>
      </c>
      <c r="B36" s="312" t="s">
        <v>534</v>
      </c>
      <c r="C36" s="312" t="s">
        <v>931</v>
      </c>
      <c r="D36" s="340" t="s">
        <v>2874</v>
      </c>
      <c r="E36" s="312" t="s">
        <v>567</v>
      </c>
      <c r="F36" s="136" t="s">
        <v>917</v>
      </c>
      <c r="G36" s="338"/>
      <c r="H36" s="324">
        <v>240</v>
      </c>
      <c r="I36" s="340" t="s">
        <v>614</v>
      </c>
      <c r="J36" s="312" t="s">
        <v>1496</v>
      </c>
      <c r="K36" s="312" t="s">
        <v>1423</v>
      </c>
      <c r="L36" s="317"/>
      <c r="M36" s="322"/>
      <c r="N36" s="322"/>
      <c r="O36" s="322"/>
      <c r="P36" s="322"/>
      <c r="Q36" s="322"/>
      <c r="R36" s="318"/>
      <c r="S36" s="316" t="s">
        <v>976</v>
      </c>
      <c r="T36" s="316"/>
      <c r="U36" s="316"/>
      <c r="V36" s="316"/>
      <c r="W36" s="318"/>
      <c r="X36" s="318"/>
      <c r="Y36" s="316" t="s">
        <v>615</v>
      </c>
      <c r="Z36" s="318"/>
      <c r="AA36" s="318"/>
      <c r="AB36" s="318">
        <v>108</v>
      </c>
      <c r="AC36" s="318">
        <v>120</v>
      </c>
    </row>
    <row r="37" spans="1:29" ht="58.3" x14ac:dyDescent="0.4">
      <c r="A37" s="312" t="s">
        <v>27</v>
      </c>
      <c r="B37" s="312" t="s">
        <v>455</v>
      </c>
      <c r="C37" s="312" t="s">
        <v>931</v>
      </c>
      <c r="D37" s="340" t="s">
        <v>525</v>
      </c>
      <c r="E37" s="312"/>
      <c r="F37" s="136" t="s">
        <v>917</v>
      </c>
      <c r="G37" s="338"/>
      <c r="H37" s="321">
        <v>233</v>
      </c>
      <c r="I37" s="340" t="s">
        <v>2203</v>
      </c>
      <c r="J37" s="312" t="s">
        <v>1579</v>
      </c>
      <c r="K37" s="317" t="s">
        <v>1424</v>
      </c>
      <c r="L37" s="317"/>
      <c r="M37" s="322" t="s">
        <v>383</v>
      </c>
      <c r="N37" s="322"/>
      <c r="O37" s="322"/>
      <c r="P37" s="322"/>
      <c r="Q37" s="322" t="s">
        <v>572</v>
      </c>
      <c r="R37" s="318"/>
      <c r="S37" s="318" t="s">
        <v>977</v>
      </c>
      <c r="T37" s="316" t="s">
        <v>978</v>
      </c>
      <c r="U37" s="316" t="s">
        <v>979</v>
      </c>
      <c r="V37" s="318"/>
      <c r="W37" s="318"/>
      <c r="X37" s="318"/>
      <c r="Y37" s="316" t="s">
        <v>573</v>
      </c>
      <c r="Z37" s="318"/>
      <c r="AA37" s="318"/>
      <c r="AB37" s="318">
        <v>87</v>
      </c>
      <c r="AC37" s="318">
        <v>95</v>
      </c>
    </row>
    <row r="38" spans="1:29" ht="174.9" x14ac:dyDescent="0.4">
      <c r="A38" s="314" t="s">
        <v>896</v>
      </c>
      <c r="B38" s="312" t="s">
        <v>534</v>
      </c>
      <c r="C38" s="312" t="s">
        <v>931</v>
      </c>
      <c r="D38" s="340" t="s">
        <v>525</v>
      </c>
      <c r="E38" s="312" t="s">
        <v>900</v>
      </c>
      <c r="F38" s="136" t="s">
        <v>917</v>
      </c>
      <c r="G38" s="338"/>
      <c r="H38" s="324">
        <v>222</v>
      </c>
      <c r="I38" s="340" t="s">
        <v>1714</v>
      </c>
      <c r="J38" s="312" t="s">
        <v>1706</v>
      </c>
      <c r="K38" s="317" t="s">
        <v>1450</v>
      </c>
      <c r="L38" s="317"/>
      <c r="M38" s="322" t="s">
        <v>383</v>
      </c>
      <c r="N38" s="322"/>
      <c r="O38" s="322"/>
      <c r="P38" s="322"/>
      <c r="Q38" s="322"/>
      <c r="R38" s="318"/>
      <c r="S38" s="316" t="s">
        <v>980</v>
      </c>
      <c r="T38" s="316" t="s">
        <v>981</v>
      </c>
      <c r="U38" s="316" t="s">
        <v>982</v>
      </c>
      <c r="V38" s="318"/>
      <c r="W38" s="318"/>
      <c r="X38" s="318"/>
      <c r="Y38" s="318"/>
      <c r="Z38" s="318"/>
      <c r="AA38" s="318"/>
      <c r="AB38" s="318">
        <v>173</v>
      </c>
      <c r="AC38" s="318">
        <v>144</v>
      </c>
    </row>
    <row r="39" spans="1:29" ht="131.15" x14ac:dyDescent="0.4">
      <c r="A39" s="314" t="s">
        <v>896</v>
      </c>
      <c r="B39" s="312"/>
      <c r="C39" s="312"/>
      <c r="D39" s="314"/>
      <c r="E39" s="314"/>
      <c r="F39" s="136" t="s">
        <v>917</v>
      </c>
      <c r="G39" s="338"/>
      <c r="H39" s="324">
        <v>225</v>
      </c>
      <c r="I39" s="340" t="s">
        <v>1711</v>
      </c>
      <c r="J39" s="312" t="s">
        <v>1707</v>
      </c>
      <c r="K39" s="317" t="s">
        <v>1450</v>
      </c>
      <c r="L39" s="317"/>
      <c r="M39" s="322"/>
      <c r="N39" s="322" t="s">
        <v>383</v>
      </c>
      <c r="O39" s="322"/>
      <c r="P39" s="322" t="s">
        <v>907</v>
      </c>
      <c r="Q39" s="322" t="s">
        <v>983</v>
      </c>
      <c r="R39" s="318"/>
      <c r="S39" s="316" t="s">
        <v>984</v>
      </c>
      <c r="T39" s="316" t="s">
        <v>924</v>
      </c>
      <c r="U39" s="316" t="s">
        <v>985</v>
      </c>
      <c r="V39" s="318"/>
      <c r="W39" s="318"/>
      <c r="X39" s="318"/>
      <c r="Y39" s="318"/>
      <c r="Z39" s="318"/>
      <c r="AA39" s="318"/>
      <c r="AB39" s="318">
        <v>176</v>
      </c>
      <c r="AC39" s="318">
        <v>147</v>
      </c>
    </row>
    <row r="40" spans="1:29" ht="131.15" x14ac:dyDescent="0.4">
      <c r="A40" s="314" t="s">
        <v>896</v>
      </c>
      <c r="B40" s="312"/>
      <c r="C40" s="312"/>
      <c r="D40" s="314"/>
      <c r="E40" s="314"/>
      <c r="F40" s="136" t="s">
        <v>917</v>
      </c>
      <c r="G40" s="338"/>
      <c r="H40" s="321">
        <v>226</v>
      </c>
      <c r="I40" s="340" t="s">
        <v>1710</v>
      </c>
      <c r="J40" s="312" t="s">
        <v>1707</v>
      </c>
      <c r="K40" s="317" t="s">
        <v>1450</v>
      </c>
      <c r="L40" s="317"/>
      <c r="M40" s="322"/>
      <c r="N40" s="322" t="s">
        <v>383</v>
      </c>
      <c r="O40" s="322"/>
      <c r="P40" s="322" t="s">
        <v>907</v>
      </c>
      <c r="Q40" s="322" t="s">
        <v>986</v>
      </c>
      <c r="R40" s="318"/>
      <c r="S40" s="316" t="s">
        <v>984</v>
      </c>
      <c r="T40" s="316" t="s">
        <v>987</v>
      </c>
      <c r="U40" s="316" t="s">
        <v>985</v>
      </c>
      <c r="V40" s="318"/>
      <c r="W40" s="318"/>
      <c r="X40" s="318"/>
      <c r="Y40" s="318"/>
      <c r="Z40" s="318"/>
      <c r="AA40" s="318"/>
      <c r="AB40" s="318">
        <v>177</v>
      </c>
      <c r="AC40" s="318">
        <v>148</v>
      </c>
    </row>
    <row r="41" spans="1:29" ht="131.15" x14ac:dyDescent="0.4">
      <c r="A41" s="314" t="s">
        <v>896</v>
      </c>
      <c r="B41" s="312"/>
      <c r="C41" s="312"/>
      <c r="D41" s="314"/>
      <c r="E41" s="314"/>
      <c r="F41" s="136" t="s">
        <v>917</v>
      </c>
      <c r="G41" s="339"/>
      <c r="H41" s="321">
        <v>454</v>
      </c>
      <c r="I41" s="340" t="s">
        <v>1709</v>
      </c>
      <c r="J41" s="312" t="s">
        <v>1708</v>
      </c>
      <c r="K41" s="317" t="s">
        <v>1425</v>
      </c>
      <c r="L41" s="317"/>
      <c r="M41" s="322"/>
      <c r="N41" s="322" t="s">
        <v>383</v>
      </c>
      <c r="O41" s="322"/>
      <c r="P41" s="322"/>
      <c r="Q41" s="322"/>
      <c r="R41" s="318"/>
      <c r="S41" s="316" t="s">
        <v>988</v>
      </c>
      <c r="T41" s="316"/>
      <c r="U41" s="316" t="s">
        <v>985</v>
      </c>
      <c r="V41" s="318"/>
      <c r="W41" s="318"/>
      <c r="X41" s="318"/>
      <c r="Y41" s="318"/>
      <c r="Z41" s="318"/>
      <c r="AA41" s="318"/>
      <c r="AB41" s="318">
        <v>178</v>
      </c>
      <c r="AC41" s="318">
        <v>149</v>
      </c>
    </row>
    <row r="42" spans="1:29" ht="87.45" x14ac:dyDescent="0.4">
      <c r="A42" s="70" t="s">
        <v>27</v>
      </c>
      <c r="B42" s="70" t="s">
        <v>534</v>
      </c>
      <c r="C42" s="70" t="s">
        <v>931</v>
      </c>
      <c r="D42" s="70" t="s">
        <v>2735</v>
      </c>
      <c r="E42" s="70"/>
      <c r="F42" s="136" t="s">
        <v>917</v>
      </c>
      <c r="G42" s="155" t="s">
        <v>989</v>
      </c>
      <c r="H42" s="101">
        <v>313</v>
      </c>
      <c r="I42" s="106" t="s">
        <v>2145</v>
      </c>
      <c r="J42" s="101" t="s">
        <v>1486</v>
      </c>
      <c r="K42" s="76" t="s">
        <v>2195</v>
      </c>
      <c r="L42" s="76"/>
      <c r="M42" s="107" t="s">
        <v>383</v>
      </c>
      <c r="N42" s="107"/>
      <c r="O42" s="107"/>
      <c r="P42" s="107"/>
      <c r="Q42" s="107" t="s">
        <v>579</v>
      </c>
      <c r="R42" s="77"/>
      <c r="S42" s="77" t="s">
        <v>990</v>
      </c>
      <c r="T42" s="22"/>
      <c r="U42" s="22"/>
      <c r="V42" s="77"/>
      <c r="W42" s="77"/>
      <c r="X42" s="77"/>
      <c r="Y42" s="74" t="s">
        <v>578</v>
      </c>
      <c r="Z42" s="77"/>
      <c r="AA42" s="77"/>
      <c r="AB42" s="77">
        <v>90</v>
      </c>
      <c r="AC42" s="77">
        <v>98</v>
      </c>
    </row>
    <row r="43" spans="1:29" ht="58.3" x14ac:dyDescent="0.4">
      <c r="A43" s="70" t="s">
        <v>27</v>
      </c>
      <c r="B43" s="70" t="s">
        <v>534</v>
      </c>
      <c r="C43" s="70" t="s">
        <v>931</v>
      </c>
      <c r="D43" s="70" t="s">
        <v>389</v>
      </c>
      <c r="E43" s="70"/>
      <c r="F43" s="136" t="s">
        <v>917</v>
      </c>
      <c r="G43" s="156"/>
      <c r="H43" s="101">
        <v>448</v>
      </c>
      <c r="I43" s="106" t="s">
        <v>2144</v>
      </c>
      <c r="J43" s="70" t="s">
        <v>1487</v>
      </c>
      <c r="K43" s="76" t="s">
        <v>2878</v>
      </c>
      <c r="L43" s="76"/>
      <c r="M43" s="107"/>
      <c r="N43" s="107"/>
      <c r="O43" s="107"/>
      <c r="P43" s="107"/>
      <c r="Q43" s="107"/>
      <c r="R43" s="77"/>
      <c r="S43" s="74" t="s">
        <v>991</v>
      </c>
      <c r="T43" s="21"/>
      <c r="U43" s="21"/>
      <c r="V43" s="77"/>
      <c r="W43" s="77"/>
      <c r="X43" s="77"/>
      <c r="Y43" s="74" t="s">
        <v>578</v>
      </c>
      <c r="Z43" s="77"/>
      <c r="AA43" s="77"/>
      <c r="AB43" s="77">
        <v>91</v>
      </c>
      <c r="AC43" s="77">
        <v>99</v>
      </c>
    </row>
    <row r="44" spans="1:29" ht="87.45" x14ac:dyDescent="0.4">
      <c r="A44" s="70" t="s">
        <v>27</v>
      </c>
      <c r="B44" s="70" t="s">
        <v>422</v>
      </c>
      <c r="C44" s="70"/>
      <c r="D44" s="70" t="s">
        <v>389</v>
      </c>
      <c r="E44" s="70"/>
      <c r="F44" s="136" t="s">
        <v>917</v>
      </c>
      <c r="G44" s="156"/>
      <c r="H44" s="101">
        <v>232</v>
      </c>
      <c r="I44" s="106" t="s">
        <v>2202</v>
      </c>
      <c r="J44" s="70" t="s">
        <v>1579</v>
      </c>
      <c r="K44" s="76" t="s">
        <v>1424</v>
      </c>
      <c r="L44" s="76"/>
      <c r="M44" s="107"/>
      <c r="N44" s="107"/>
      <c r="O44" s="107" t="s">
        <v>383</v>
      </c>
      <c r="P44" s="107" t="s">
        <v>907</v>
      </c>
      <c r="Q44" s="107" t="s">
        <v>992</v>
      </c>
      <c r="R44" s="77"/>
      <c r="S44" s="74" t="s">
        <v>993</v>
      </c>
      <c r="T44" s="21"/>
      <c r="U44" s="21" t="s">
        <v>994</v>
      </c>
      <c r="V44" s="77"/>
      <c r="W44" s="77"/>
      <c r="X44" s="77"/>
      <c r="Y44" s="74" t="s">
        <v>571</v>
      </c>
      <c r="Z44" s="77"/>
      <c r="AA44" s="77"/>
      <c r="AB44" s="77">
        <v>86</v>
      </c>
      <c r="AC44" s="77">
        <v>94</v>
      </c>
    </row>
    <row r="45" spans="1:29" ht="86.15" customHeight="1" x14ac:dyDescent="0.4">
      <c r="A45" s="70" t="s">
        <v>27</v>
      </c>
      <c r="B45" s="70" t="s">
        <v>422</v>
      </c>
      <c r="C45" s="70"/>
      <c r="D45" s="70" t="s">
        <v>2866</v>
      </c>
      <c r="E45" s="70"/>
      <c r="F45" s="136" t="s">
        <v>917</v>
      </c>
      <c r="G45" s="157"/>
      <c r="H45" s="101">
        <v>235</v>
      </c>
      <c r="I45" s="106" t="s">
        <v>577</v>
      </c>
      <c r="J45" s="70" t="s">
        <v>1485</v>
      </c>
      <c r="K45" s="70" t="s">
        <v>1423</v>
      </c>
      <c r="L45" s="76"/>
      <c r="M45" s="107"/>
      <c r="N45" s="107" t="s">
        <v>383</v>
      </c>
      <c r="O45" s="107"/>
      <c r="P45" s="107"/>
      <c r="Q45" s="107"/>
      <c r="R45" s="77"/>
      <c r="S45" s="74" t="s">
        <v>995</v>
      </c>
      <c r="T45" s="21"/>
      <c r="U45" s="21"/>
      <c r="V45" s="77"/>
      <c r="W45" s="77"/>
      <c r="X45" s="77"/>
      <c r="Y45" s="74" t="s">
        <v>578</v>
      </c>
      <c r="Z45" s="77"/>
      <c r="AA45" s="77"/>
      <c r="AB45" s="22">
        <v>89</v>
      </c>
      <c r="AC45" s="77">
        <v>97</v>
      </c>
    </row>
    <row r="46" spans="1:29" ht="105.45" customHeight="1" x14ac:dyDescent="0.4">
      <c r="A46" s="32" t="s">
        <v>27</v>
      </c>
      <c r="B46" s="32" t="s">
        <v>422</v>
      </c>
      <c r="C46" s="32" t="s">
        <v>996</v>
      </c>
      <c r="D46" s="32" t="s">
        <v>2867</v>
      </c>
      <c r="E46" s="32" t="s">
        <v>513</v>
      </c>
      <c r="F46" s="136" t="s">
        <v>925</v>
      </c>
      <c r="G46" s="158" t="s">
        <v>167</v>
      </c>
      <c r="H46" s="80">
        <v>234</v>
      </c>
      <c r="I46" s="92" t="s">
        <v>2146</v>
      </c>
      <c r="J46" s="37" t="s">
        <v>2201</v>
      </c>
      <c r="K46" s="82" t="s">
        <v>1424</v>
      </c>
      <c r="L46" s="82"/>
      <c r="M46" s="104"/>
      <c r="N46" s="104"/>
      <c r="O46" s="104"/>
      <c r="P46" s="104"/>
      <c r="Q46" s="104" t="s">
        <v>574</v>
      </c>
      <c r="R46" s="22"/>
      <c r="S46" s="21" t="s">
        <v>995</v>
      </c>
      <c r="T46" s="21" t="s">
        <v>997</v>
      </c>
      <c r="U46" s="21" t="s">
        <v>998</v>
      </c>
      <c r="V46" s="22"/>
      <c r="W46" s="22"/>
      <c r="X46" s="22"/>
      <c r="Y46" s="21" t="s">
        <v>576</v>
      </c>
      <c r="Z46" s="22"/>
      <c r="AA46" s="22"/>
      <c r="AB46" s="22">
        <v>88</v>
      </c>
      <c r="AC46" s="22">
        <v>96</v>
      </c>
    </row>
    <row r="47" spans="1:29" s="176" customFormat="1" ht="87.45" x14ac:dyDescent="0.4">
      <c r="A47" s="341" t="s">
        <v>628</v>
      </c>
      <c r="B47" s="341" t="s">
        <v>631</v>
      </c>
      <c r="C47" s="341"/>
      <c r="D47" s="341" t="s">
        <v>2847</v>
      </c>
      <c r="E47" s="341" t="s">
        <v>513</v>
      </c>
      <c r="F47" s="136" t="s">
        <v>444</v>
      </c>
      <c r="G47" s="342"/>
      <c r="H47" s="343">
        <v>442</v>
      </c>
      <c r="I47" s="344" t="s">
        <v>2133</v>
      </c>
      <c r="J47" s="341" t="s">
        <v>1493</v>
      </c>
      <c r="K47" s="345" t="s">
        <v>1432</v>
      </c>
      <c r="L47" s="345"/>
      <c r="M47" s="346"/>
      <c r="N47" s="346"/>
      <c r="O47" s="346"/>
      <c r="P47" s="346" t="s">
        <v>907</v>
      </c>
      <c r="Q47" s="346" t="s">
        <v>999</v>
      </c>
      <c r="R47" s="347"/>
      <c r="S47" s="346" t="s">
        <v>1000</v>
      </c>
      <c r="T47" s="346" t="s">
        <v>987</v>
      </c>
      <c r="U47" s="346"/>
      <c r="V47" s="347"/>
      <c r="W47" s="347"/>
      <c r="X47" s="347"/>
      <c r="Y47" s="347"/>
      <c r="Z47" s="347"/>
      <c r="AA47" s="347"/>
      <c r="AB47" s="347">
        <v>114</v>
      </c>
      <c r="AC47" s="347">
        <v>132</v>
      </c>
    </row>
    <row r="48" spans="1:29" s="176" customFormat="1" ht="87.45" x14ac:dyDescent="0.4">
      <c r="A48" s="341" t="s">
        <v>628</v>
      </c>
      <c r="B48" s="341" t="s">
        <v>631</v>
      </c>
      <c r="C48" s="341"/>
      <c r="D48" s="341" t="s">
        <v>2847</v>
      </c>
      <c r="E48" s="341" t="s">
        <v>513</v>
      </c>
      <c r="F48" s="136" t="s">
        <v>444</v>
      </c>
      <c r="G48" s="348"/>
      <c r="H48" s="343">
        <v>446</v>
      </c>
      <c r="I48" s="344" t="s">
        <v>2132</v>
      </c>
      <c r="J48" s="341" t="s">
        <v>1494</v>
      </c>
      <c r="K48" s="345" t="s">
        <v>1432</v>
      </c>
      <c r="L48" s="345"/>
      <c r="M48" s="346"/>
      <c r="N48" s="346"/>
      <c r="O48" s="346"/>
      <c r="P48" s="346" t="s">
        <v>907</v>
      </c>
      <c r="Q48" s="346" t="s">
        <v>999</v>
      </c>
      <c r="R48" s="347"/>
      <c r="S48" s="346" t="s">
        <v>1000</v>
      </c>
      <c r="T48" s="346" t="s">
        <v>987</v>
      </c>
      <c r="U48" s="346"/>
      <c r="V48" s="347"/>
      <c r="W48" s="347"/>
      <c r="X48" s="347"/>
      <c r="Y48" s="347"/>
      <c r="Z48" s="347"/>
      <c r="AA48" s="347"/>
      <c r="AB48" s="347">
        <v>115</v>
      </c>
      <c r="AC48" s="347">
        <v>133</v>
      </c>
    </row>
    <row r="49" spans="1:29" s="176" customFormat="1" ht="87.45" x14ac:dyDescent="0.4">
      <c r="A49" s="341" t="s">
        <v>628</v>
      </c>
      <c r="B49" s="341" t="s">
        <v>631</v>
      </c>
      <c r="C49" s="341"/>
      <c r="D49" s="341" t="s">
        <v>2847</v>
      </c>
      <c r="E49" s="341"/>
      <c r="F49" s="136" t="s">
        <v>444</v>
      </c>
      <c r="G49" s="349"/>
      <c r="H49" s="350">
        <v>230</v>
      </c>
      <c r="I49" s="344" t="s">
        <v>2200</v>
      </c>
      <c r="J49" s="341" t="s">
        <v>1579</v>
      </c>
      <c r="K49" s="345" t="s">
        <v>1424</v>
      </c>
      <c r="L49" s="345"/>
      <c r="M49" s="351"/>
      <c r="N49" s="351"/>
      <c r="O49" s="351"/>
      <c r="P49" s="351" t="s">
        <v>907</v>
      </c>
      <c r="Q49" s="346" t="s">
        <v>999</v>
      </c>
      <c r="R49" s="347"/>
      <c r="S49" s="346" t="s">
        <v>1000</v>
      </c>
      <c r="T49" s="346" t="s">
        <v>1001</v>
      </c>
      <c r="U49" s="346" t="s">
        <v>1002</v>
      </c>
      <c r="V49" s="346"/>
      <c r="W49" s="347"/>
      <c r="X49" s="347"/>
      <c r="Y49" s="347"/>
      <c r="Z49" s="347"/>
      <c r="AA49" s="347"/>
      <c r="AB49" s="347">
        <v>116</v>
      </c>
      <c r="AC49" s="347">
        <v>134</v>
      </c>
    </row>
    <row r="50" spans="1:29" ht="146.6" customHeight="1" x14ac:dyDescent="0.4">
      <c r="A50" s="32" t="s">
        <v>10</v>
      </c>
      <c r="B50" s="32" t="s">
        <v>404</v>
      </c>
      <c r="C50" s="32" t="s">
        <v>996</v>
      </c>
      <c r="D50" s="31" t="s">
        <v>389</v>
      </c>
      <c r="E50" s="31" t="s">
        <v>415</v>
      </c>
      <c r="F50" s="136" t="s">
        <v>925</v>
      </c>
      <c r="G50" s="159" t="s">
        <v>1003</v>
      </c>
      <c r="H50" s="31">
        <v>608</v>
      </c>
      <c r="I50" s="54" t="s">
        <v>418</v>
      </c>
      <c r="J50" s="31"/>
      <c r="K50" s="32" t="s">
        <v>1418</v>
      </c>
      <c r="L50" s="31"/>
      <c r="M50" s="21"/>
      <c r="N50" s="21"/>
      <c r="O50" s="21"/>
      <c r="P50" s="21"/>
      <c r="Q50" s="21"/>
      <c r="R50" s="22"/>
      <c r="S50" s="22"/>
      <c r="T50" s="21" t="s">
        <v>1004</v>
      </c>
      <c r="U50" s="21" t="s">
        <v>1005</v>
      </c>
      <c r="V50" s="22"/>
      <c r="W50" s="22"/>
      <c r="X50" s="22"/>
      <c r="Y50" s="21" t="s">
        <v>421</v>
      </c>
      <c r="Z50" s="22"/>
      <c r="AA50" s="22"/>
      <c r="AB50" s="22">
        <v>604</v>
      </c>
      <c r="AC50" s="22">
        <v>15</v>
      </c>
    </row>
    <row r="51" spans="1:29" s="176" customFormat="1" ht="204" x14ac:dyDescent="0.4">
      <c r="A51" s="61" t="s">
        <v>10</v>
      </c>
      <c r="B51" s="61" t="s">
        <v>422</v>
      </c>
      <c r="C51" s="61" t="s">
        <v>996</v>
      </c>
      <c r="D51" s="61" t="s">
        <v>389</v>
      </c>
      <c r="E51" s="61" t="s">
        <v>415</v>
      </c>
      <c r="F51" s="149" t="s">
        <v>938</v>
      </c>
      <c r="G51" s="62"/>
      <c r="H51" s="60">
        <v>37</v>
      </c>
      <c r="I51" s="143" t="s">
        <v>2630</v>
      </c>
      <c r="J51" s="69" t="s">
        <v>2631</v>
      </c>
      <c r="K51" s="64" t="s">
        <v>2628</v>
      </c>
      <c r="L51" s="64"/>
      <c r="M51" s="65"/>
      <c r="N51" s="65" t="s">
        <v>383</v>
      </c>
      <c r="O51" s="65"/>
      <c r="P51" s="65" t="s">
        <v>907</v>
      </c>
      <c r="Q51" s="65" t="s">
        <v>1006</v>
      </c>
      <c r="R51" s="66"/>
      <c r="S51" s="65" t="s">
        <v>1007</v>
      </c>
      <c r="T51" s="65" t="s">
        <v>987</v>
      </c>
      <c r="U51" s="65"/>
      <c r="V51" s="65"/>
      <c r="W51" s="66"/>
      <c r="X51" s="66"/>
      <c r="Y51" s="66"/>
      <c r="Z51" s="66"/>
      <c r="AA51" s="66"/>
      <c r="AB51" s="66">
        <v>14</v>
      </c>
      <c r="AC51" s="66">
        <v>16</v>
      </c>
    </row>
    <row r="52" spans="1:29" s="176" customFormat="1" ht="58.3" x14ac:dyDescent="0.4">
      <c r="A52" s="61" t="s">
        <v>11</v>
      </c>
      <c r="B52" s="61" t="s">
        <v>422</v>
      </c>
      <c r="C52" s="61" t="s">
        <v>996</v>
      </c>
      <c r="D52" s="61" t="s">
        <v>389</v>
      </c>
      <c r="E52" s="61" t="s">
        <v>437</v>
      </c>
      <c r="F52" s="136" t="s">
        <v>410</v>
      </c>
      <c r="G52" s="62"/>
      <c r="H52" s="60">
        <v>15</v>
      </c>
      <c r="I52" s="143" t="s">
        <v>440</v>
      </c>
      <c r="J52" s="61" t="s">
        <v>1469</v>
      </c>
      <c r="K52" s="61" t="s">
        <v>1420</v>
      </c>
      <c r="L52" s="61"/>
      <c r="M52" s="65" t="s">
        <v>383</v>
      </c>
      <c r="N52" s="65"/>
      <c r="O52" s="65"/>
      <c r="P52" s="65"/>
      <c r="Q52" s="65" t="s">
        <v>441</v>
      </c>
      <c r="R52" s="66"/>
      <c r="S52" s="66"/>
      <c r="T52" s="22" t="s">
        <v>1008</v>
      </c>
      <c r="U52" s="21" t="s">
        <v>1009</v>
      </c>
      <c r="V52" s="66"/>
      <c r="W52" s="66"/>
      <c r="X52" s="66"/>
      <c r="Y52" s="21" t="s">
        <v>439</v>
      </c>
      <c r="Z52" s="66"/>
      <c r="AA52" s="66"/>
      <c r="AB52" s="66">
        <v>21</v>
      </c>
      <c r="AC52" s="66">
        <v>23</v>
      </c>
    </row>
    <row r="53" spans="1:29" ht="43.75" x14ac:dyDescent="0.4">
      <c r="A53" s="68" t="s">
        <v>427</v>
      </c>
      <c r="B53" s="68" t="s">
        <v>422</v>
      </c>
      <c r="C53" s="68"/>
      <c r="D53" s="80" t="s">
        <v>392</v>
      </c>
      <c r="E53" s="80" t="s">
        <v>415</v>
      </c>
      <c r="F53" s="136" t="s">
        <v>925</v>
      </c>
      <c r="G53" s="84" t="s">
        <v>1010</v>
      </c>
      <c r="H53" s="68">
        <v>164</v>
      </c>
      <c r="I53" s="54" t="s">
        <v>2155</v>
      </c>
      <c r="J53" s="32" t="s">
        <v>1642</v>
      </c>
      <c r="K53" s="32" t="s">
        <v>1419</v>
      </c>
      <c r="L53" s="82"/>
      <c r="M53" s="104"/>
      <c r="N53" s="104"/>
      <c r="O53" s="104" t="s">
        <v>383</v>
      </c>
      <c r="P53" s="104"/>
      <c r="Q53" s="104" t="s">
        <v>430</v>
      </c>
      <c r="R53" s="57"/>
      <c r="S53" s="57"/>
      <c r="T53" s="57"/>
      <c r="U53" s="57"/>
      <c r="V53" s="57"/>
      <c r="W53" s="57"/>
      <c r="X53" s="57"/>
      <c r="Y53" s="57"/>
      <c r="Z53" s="22"/>
      <c r="AA53" s="22"/>
      <c r="AB53" s="22">
        <v>17</v>
      </c>
      <c r="AC53" s="22">
        <v>19</v>
      </c>
    </row>
    <row r="54" spans="1:29" ht="102" x14ac:dyDescent="0.4">
      <c r="A54" s="68" t="s">
        <v>431</v>
      </c>
      <c r="B54" s="68" t="s">
        <v>432</v>
      </c>
      <c r="C54" s="68"/>
      <c r="D54" s="68" t="s">
        <v>392</v>
      </c>
      <c r="E54" s="68"/>
      <c r="F54" s="136" t="s">
        <v>917</v>
      </c>
      <c r="G54" s="160" t="s">
        <v>2221</v>
      </c>
      <c r="H54" s="68">
        <v>194</v>
      </c>
      <c r="I54" s="83" t="s">
        <v>2154</v>
      </c>
      <c r="J54" s="68" t="s">
        <v>1464</v>
      </c>
      <c r="K54" s="32" t="s">
        <v>1419</v>
      </c>
      <c r="L54" s="59"/>
      <c r="M54" s="105"/>
      <c r="N54" s="105"/>
      <c r="O54" s="105" t="s">
        <v>383</v>
      </c>
      <c r="P54" s="105"/>
      <c r="Q54" s="105" t="s">
        <v>433</v>
      </c>
      <c r="R54" s="57"/>
      <c r="S54" s="21" t="s">
        <v>1011</v>
      </c>
      <c r="T54" s="21" t="s">
        <v>1012</v>
      </c>
      <c r="U54" s="21" t="s">
        <v>1013</v>
      </c>
      <c r="V54" s="22"/>
      <c r="W54" s="57"/>
      <c r="X54" s="57"/>
      <c r="Y54" s="57"/>
      <c r="Z54" s="22"/>
      <c r="AA54" s="22"/>
      <c r="AB54" s="22">
        <v>18</v>
      </c>
      <c r="AC54" s="22">
        <v>20</v>
      </c>
    </row>
    <row r="55" spans="1:29" ht="160.30000000000001" x14ac:dyDescent="0.4">
      <c r="A55" s="68" t="s">
        <v>427</v>
      </c>
      <c r="B55" s="68" t="s">
        <v>428</v>
      </c>
      <c r="C55" s="68"/>
      <c r="D55" s="80" t="s">
        <v>392</v>
      </c>
      <c r="E55" s="80" t="s">
        <v>415</v>
      </c>
      <c r="F55" s="136" t="s">
        <v>917</v>
      </c>
      <c r="G55" s="161"/>
      <c r="H55" s="68">
        <v>163</v>
      </c>
      <c r="I55" s="83" t="s">
        <v>2156</v>
      </c>
      <c r="J55" s="68" t="s">
        <v>1463</v>
      </c>
      <c r="K55" s="32" t="s">
        <v>1419</v>
      </c>
      <c r="L55" s="82"/>
      <c r="M55" s="104"/>
      <c r="N55" s="104" t="s">
        <v>383</v>
      </c>
      <c r="O55" s="104"/>
      <c r="P55" s="104" t="s">
        <v>907</v>
      </c>
      <c r="Q55" s="104" t="s">
        <v>1014</v>
      </c>
      <c r="R55" s="57"/>
      <c r="S55" s="57"/>
      <c r="T55" s="21" t="s">
        <v>1015</v>
      </c>
      <c r="U55" s="21" t="s">
        <v>1016</v>
      </c>
      <c r="V55" s="22"/>
      <c r="W55" s="57"/>
      <c r="X55" s="57"/>
      <c r="Y55" s="21" t="s">
        <v>429</v>
      </c>
      <c r="Z55" s="22"/>
      <c r="AA55" s="22"/>
      <c r="AB55" s="22">
        <v>16</v>
      </c>
      <c r="AC55" s="22">
        <v>18</v>
      </c>
    </row>
    <row r="56" spans="1:29" ht="160.30000000000001" x14ac:dyDescent="0.4">
      <c r="A56" s="68" t="s">
        <v>431</v>
      </c>
      <c r="B56" s="68"/>
      <c r="C56" s="68"/>
      <c r="D56" s="84" t="s">
        <v>434</v>
      </c>
      <c r="E56" s="68" t="s">
        <v>415</v>
      </c>
      <c r="F56" s="136" t="s">
        <v>917</v>
      </c>
      <c r="G56" s="162"/>
      <c r="H56" s="80">
        <v>195</v>
      </c>
      <c r="I56" s="83" t="s">
        <v>2153</v>
      </c>
      <c r="J56" s="68" t="s">
        <v>1465</v>
      </c>
      <c r="K56" s="32" t="s">
        <v>1419</v>
      </c>
      <c r="L56" s="82"/>
      <c r="M56" s="104"/>
      <c r="N56" s="104" t="s">
        <v>383</v>
      </c>
      <c r="O56" s="104"/>
      <c r="P56" s="104"/>
      <c r="Q56" s="104" t="s">
        <v>435</v>
      </c>
      <c r="R56" s="22"/>
      <c r="S56" s="21" t="s">
        <v>436</v>
      </c>
      <c r="T56" s="21"/>
      <c r="U56" s="21" t="s">
        <v>1017</v>
      </c>
      <c r="V56" s="21"/>
      <c r="W56" s="22"/>
      <c r="X56" s="22"/>
      <c r="Y56" s="22"/>
      <c r="Z56" s="22"/>
      <c r="AA56" s="22"/>
      <c r="AB56" s="22">
        <v>19</v>
      </c>
      <c r="AC56" s="22">
        <v>21</v>
      </c>
    </row>
    <row r="57" spans="1:29" ht="104.7" customHeight="1" x14ac:dyDescent="0.4">
      <c r="A57" s="32" t="s">
        <v>581</v>
      </c>
      <c r="B57" s="32" t="s">
        <v>422</v>
      </c>
      <c r="C57" s="32" t="s">
        <v>1018</v>
      </c>
      <c r="D57" s="32" t="s">
        <v>2735</v>
      </c>
      <c r="E57" s="32" t="s">
        <v>582</v>
      </c>
      <c r="F57" s="136" t="s">
        <v>925</v>
      </c>
      <c r="G57" s="92" t="s">
        <v>1019</v>
      </c>
      <c r="H57" s="31">
        <v>614</v>
      </c>
      <c r="I57" s="54" t="s">
        <v>583</v>
      </c>
      <c r="J57" s="32" t="s">
        <v>1489</v>
      </c>
      <c r="K57" s="32" t="s">
        <v>1418</v>
      </c>
      <c r="L57" s="31"/>
      <c r="M57" s="21"/>
      <c r="N57" s="21"/>
      <c r="O57" s="21"/>
      <c r="P57" s="21"/>
      <c r="Q57" s="21"/>
      <c r="R57" s="22"/>
      <c r="S57" s="22"/>
      <c r="T57" s="21" t="s">
        <v>1020</v>
      </c>
      <c r="U57" s="21" t="s">
        <v>1021</v>
      </c>
      <c r="V57" s="22"/>
      <c r="W57" s="22"/>
      <c r="X57" s="22"/>
      <c r="Y57" s="22"/>
      <c r="Z57" s="22"/>
      <c r="AA57" s="22"/>
      <c r="AB57" s="22">
        <v>610</v>
      </c>
      <c r="AC57" s="22">
        <v>101</v>
      </c>
    </row>
    <row r="58" spans="1:29" ht="87.45" x14ac:dyDescent="0.4">
      <c r="A58" s="32" t="s">
        <v>581</v>
      </c>
      <c r="B58" s="32" t="s">
        <v>422</v>
      </c>
      <c r="C58" s="32" t="s">
        <v>1018</v>
      </c>
      <c r="D58" s="32" t="s">
        <v>2865</v>
      </c>
      <c r="E58" s="31" t="s">
        <v>451</v>
      </c>
      <c r="F58" s="136" t="s">
        <v>925</v>
      </c>
      <c r="G58" s="30"/>
      <c r="H58" s="31">
        <v>625</v>
      </c>
      <c r="I58" s="54" t="s">
        <v>594</v>
      </c>
      <c r="J58" s="31"/>
      <c r="K58" s="32" t="s">
        <v>1429</v>
      </c>
      <c r="L58" s="31"/>
      <c r="M58" s="21"/>
      <c r="N58" s="21"/>
      <c r="O58" s="21"/>
      <c r="P58" s="21"/>
      <c r="Q58" s="21"/>
      <c r="R58" s="22"/>
      <c r="S58" s="22"/>
      <c r="T58" s="22"/>
      <c r="U58" s="21" t="s">
        <v>1022</v>
      </c>
      <c r="V58" s="22"/>
      <c r="W58" s="22"/>
      <c r="X58" s="22"/>
      <c r="Y58" s="22"/>
      <c r="Z58" s="22"/>
      <c r="AA58" s="22"/>
      <c r="AB58" s="22">
        <v>621</v>
      </c>
      <c r="AC58" s="22">
        <v>108</v>
      </c>
    </row>
    <row r="59" spans="1:29" ht="72.900000000000006" x14ac:dyDescent="0.4">
      <c r="A59" s="70" t="s">
        <v>497</v>
      </c>
      <c r="B59" s="70" t="s">
        <v>1023</v>
      </c>
      <c r="C59" s="70" t="s">
        <v>1018</v>
      </c>
      <c r="D59" s="70" t="s">
        <v>2735</v>
      </c>
      <c r="E59" s="70" t="s">
        <v>490</v>
      </c>
      <c r="F59" s="136" t="s">
        <v>917</v>
      </c>
      <c r="G59" s="155" t="s">
        <v>2695</v>
      </c>
      <c r="H59" s="72">
        <v>143</v>
      </c>
      <c r="I59" s="106" t="s">
        <v>498</v>
      </c>
      <c r="J59" s="70" t="s">
        <v>1473</v>
      </c>
      <c r="K59" s="70" t="s">
        <v>1422</v>
      </c>
      <c r="L59" s="70"/>
      <c r="M59" s="74"/>
      <c r="N59" s="74"/>
      <c r="O59" s="74"/>
      <c r="P59" s="74"/>
      <c r="Q59" s="74"/>
      <c r="R59" s="77"/>
      <c r="S59" s="74" t="s">
        <v>499</v>
      </c>
      <c r="T59" s="74" t="s">
        <v>1024</v>
      </c>
      <c r="U59" s="21" t="s">
        <v>1025</v>
      </c>
      <c r="V59" s="74"/>
      <c r="W59" s="77"/>
      <c r="X59" s="77"/>
      <c r="Y59" s="77"/>
      <c r="Z59" s="77"/>
      <c r="AA59" s="77"/>
      <c r="AB59" s="77">
        <v>49</v>
      </c>
      <c r="AC59" s="77">
        <v>52</v>
      </c>
    </row>
    <row r="60" spans="1:29" ht="103.95" customHeight="1" x14ac:dyDescent="0.4">
      <c r="A60" s="70" t="s">
        <v>12</v>
      </c>
      <c r="B60" s="70" t="s">
        <v>1023</v>
      </c>
      <c r="C60" s="70" t="s">
        <v>1018</v>
      </c>
      <c r="D60" s="70" t="s">
        <v>2735</v>
      </c>
      <c r="E60" s="70" t="s">
        <v>490</v>
      </c>
      <c r="F60" s="136" t="s">
        <v>917</v>
      </c>
      <c r="G60" s="163"/>
      <c r="H60" s="72">
        <v>16</v>
      </c>
      <c r="I60" s="144" t="s">
        <v>2660</v>
      </c>
      <c r="J60" s="70" t="s">
        <v>2603</v>
      </c>
      <c r="K60" s="76" t="s">
        <v>2649</v>
      </c>
      <c r="L60" s="76"/>
      <c r="M60" s="74" t="s">
        <v>383</v>
      </c>
      <c r="N60" s="74"/>
      <c r="O60" s="74"/>
      <c r="P60" s="74"/>
      <c r="Q60" s="74" t="s">
        <v>495</v>
      </c>
      <c r="R60" s="77"/>
      <c r="S60" s="74" t="s">
        <v>496</v>
      </c>
      <c r="T60" s="74"/>
      <c r="U60" s="21"/>
      <c r="V60" s="74"/>
      <c r="W60" s="77"/>
      <c r="X60" s="77"/>
      <c r="Y60" s="77"/>
      <c r="Z60" s="77"/>
      <c r="AA60" s="77"/>
      <c r="AB60" s="77">
        <v>48</v>
      </c>
      <c r="AC60" s="77">
        <v>51</v>
      </c>
    </row>
    <row r="61" spans="1:29" ht="204" x14ac:dyDescent="0.4">
      <c r="A61" s="32" t="s">
        <v>12</v>
      </c>
      <c r="B61" s="32" t="s">
        <v>478</v>
      </c>
      <c r="C61" s="32" t="s">
        <v>996</v>
      </c>
      <c r="D61" s="32" t="s">
        <v>2735</v>
      </c>
      <c r="E61" s="32" t="s">
        <v>451</v>
      </c>
      <c r="F61" s="136" t="s">
        <v>925</v>
      </c>
      <c r="G61" s="92" t="s">
        <v>1026</v>
      </c>
      <c r="H61" s="31">
        <v>142</v>
      </c>
      <c r="I61" s="164" t="s">
        <v>479</v>
      </c>
      <c r="J61" s="32" t="s">
        <v>1473</v>
      </c>
      <c r="K61" s="32" t="s">
        <v>1422</v>
      </c>
      <c r="L61" s="32"/>
      <c r="M61" s="21" t="s">
        <v>383</v>
      </c>
      <c r="N61" s="21"/>
      <c r="O61" s="21"/>
      <c r="P61" s="21"/>
      <c r="Q61" s="21" t="s">
        <v>480</v>
      </c>
      <c r="R61" s="22"/>
      <c r="S61" s="22"/>
      <c r="T61" s="21" t="s">
        <v>1027</v>
      </c>
      <c r="U61" s="21"/>
      <c r="V61" s="22"/>
      <c r="W61" s="22"/>
      <c r="X61" s="22"/>
      <c r="Y61" s="22"/>
      <c r="Z61" s="22"/>
      <c r="AA61" s="22"/>
      <c r="AB61" s="22">
        <v>37</v>
      </c>
      <c r="AC61" s="22">
        <v>40</v>
      </c>
    </row>
    <row r="62" spans="1:29" ht="145.75" x14ac:dyDescent="0.4">
      <c r="A62" s="70" t="s">
        <v>12</v>
      </c>
      <c r="B62" s="70" t="s">
        <v>422</v>
      </c>
      <c r="C62" s="70" t="s">
        <v>1018</v>
      </c>
      <c r="D62" s="70" t="s">
        <v>2735</v>
      </c>
      <c r="E62" s="70" t="s">
        <v>451</v>
      </c>
      <c r="F62" s="136" t="s">
        <v>925</v>
      </c>
      <c r="G62" s="106" t="s">
        <v>508</v>
      </c>
      <c r="H62" s="72">
        <v>145</v>
      </c>
      <c r="I62" s="106" t="s">
        <v>509</v>
      </c>
      <c r="J62" s="70" t="s">
        <v>1473</v>
      </c>
      <c r="K62" s="70" t="s">
        <v>1422</v>
      </c>
      <c r="L62" s="70"/>
      <c r="M62" s="74" t="s">
        <v>383</v>
      </c>
      <c r="N62" s="74"/>
      <c r="O62" s="74"/>
      <c r="P62" s="74"/>
      <c r="Q62" s="74" t="s">
        <v>510</v>
      </c>
      <c r="R62" s="74" t="s">
        <v>511</v>
      </c>
      <c r="S62" s="77" t="s">
        <v>457</v>
      </c>
      <c r="T62" s="77"/>
      <c r="U62" s="77"/>
      <c r="V62" s="77"/>
      <c r="W62" s="77"/>
      <c r="X62" s="77"/>
      <c r="Y62" s="74" t="s">
        <v>512</v>
      </c>
      <c r="Z62" s="77"/>
      <c r="AA62" s="77"/>
      <c r="AB62" s="77">
        <v>54</v>
      </c>
      <c r="AC62" s="77">
        <v>57</v>
      </c>
    </row>
    <row r="63" spans="1:29" ht="102" x14ac:dyDescent="0.4">
      <c r="A63" s="31" t="s">
        <v>454</v>
      </c>
      <c r="B63" s="32" t="s">
        <v>422</v>
      </c>
      <c r="C63" s="32" t="s">
        <v>1018</v>
      </c>
      <c r="D63" s="32" t="s">
        <v>2735</v>
      </c>
      <c r="E63" s="31" t="s">
        <v>451</v>
      </c>
      <c r="F63" s="136" t="s">
        <v>925</v>
      </c>
      <c r="G63" s="30"/>
      <c r="H63" s="31">
        <v>613</v>
      </c>
      <c r="I63" s="54" t="s">
        <v>460</v>
      </c>
      <c r="J63" s="31"/>
      <c r="K63" s="32" t="s">
        <v>1418</v>
      </c>
      <c r="L63" s="31"/>
      <c r="M63" s="21"/>
      <c r="N63" s="21"/>
      <c r="O63" s="21"/>
      <c r="P63" s="21"/>
      <c r="Q63" s="21"/>
      <c r="R63" s="22"/>
      <c r="S63" s="22"/>
      <c r="T63" s="22"/>
      <c r="U63" s="21" t="s">
        <v>1028</v>
      </c>
      <c r="V63" s="22"/>
      <c r="W63" s="22"/>
      <c r="X63" s="22"/>
      <c r="Y63" s="22"/>
      <c r="Z63" s="22"/>
      <c r="AA63" s="22"/>
      <c r="AB63" s="22">
        <v>609</v>
      </c>
      <c r="AC63" s="22">
        <v>31</v>
      </c>
    </row>
    <row r="64" spans="1:29" ht="72.900000000000006" x14ac:dyDescent="0.4">
      <c r="A64" s="32" t="s">
        <v>581</v>
      </c>
      <c r="B64" s="32" t="s">
        <v>422</v>
      </c>
      <c r="C64" s="32" t="s">
        <v>1018</v>
      </c>
      <c r="D64" s="32" t="s">
        <v>2735</v>
      </c>
      <c r="E64" s="32"/>
      <c r="F64" s="136" t="s">
        <v>925</v>
      </c>
      <c r="G64" s="30"/>
      <c r="H64" s="31">
        <v>150</v>
      </c>
      <c r="I64" s="54" t="s">
        <v>592</v>
      </c>
      <c r="J64" s="32" t="s">
        <v>1492</v>
      </c>
      <c r="K64" s="32" t="s">
        <v>1422</v>
      </c>
      <c r="L64" s="32"/>
      <c r="M64" s="21"/>
      <c r="N64" s="21" t="s">
        <v>383</v>
      </c>
      <c r="O64" s="21"/>
      <c r="P64" s="21" t="s">
        <v>907</v>
      </c>
      <c r="Q64" s="21" t="s">
        <v>1029</v>
      </c>
      <c r="R64" s="22"/>
      <c r="S64" s="21" t="s">
        <v>1030</v>
      </c>
      <c r="T64" s="21" t="s">
        <v>924</v>
      </c>
      <c r="U64" s="21"/>
      <c r="V64" s="21"/>
      <c r="W64" s="22"/>
      <c r="X64" s="22"/>
      <c r="Y64" s="21" t="s">
        <v>593</v>
      </c>
      <c r="Z64" s="22"/>
      <c r="AA64" s="22"/>
      <c r="AB64" s="22">
        <v>97</v>
      </c>
      <c r="AC64" s="22">
        <v>107</v>
      </c>
    </row>
    <row r="65" spans="1:29" ht="102" x14ac:dyDescent="0.4">
      <c r="A65" s="70" t="s">
        <v>581</v>
      </c>
      <c r="B65" s="70" t="s">
        <v>422</v>
      </c>
      <c r="C65" s="70" t="s">
        <v>1018</v>
      </c>
      <c r="D65" s="70" t="s">
        <v>2735</v>
      </c>
      <c r="E65" s="70" t="s">
        <v>584</v>
      </c>
      <c r="F65" s="136" t="s">
        <v>917</v>
      </c>
      <c r="G65" s="155" t="s">
        <v>1031</v>
      </c>
      <c r="H65" s="72">
        <v>146</v>
      </c>
      <c r="I65" s="106" t="s">
        <v>585</v>
      </c>
      <c r="J65" s="70" t="s">
        <v>1490</v>
      </c>
      <c r="K65" s="70" t="s">
        <v>1422</v>
      </c>
      <c r="L65" s="70"/>
      <c r="M65" s="74" t="s">
        <v>383</v>
      </c>
      <c r="N65" s="74"/>
      <c r="O65" s="74"/>
      <c r="P65" s="74" t="s">
        <v>907</v>
      </c>
      <c r="Q65" s="74" t="s">
        <v>1032</v>
      </c>
      <c r="R65" s="77"/>
      <c r="S65" s="74" t="s">
        <v>1033</v>
      </c>
      <c r="T65" s="74" t="s">
        <v>1034</v>
      </c>
      <c r="U65" s="74" t="s">
        <v>1035</v>
      </c>
      <c r="V65" s="74"/>
      <c r="W65" s="77"/>
      <c r="X65" s="77"/>
      <c r="Y65" s="77"/>
      <c r="Z65" s="77"/>
      <c r="AA65" s="77"/>
      <c r="AB65" s="77">
        <v>93</v>
      </c>
      <c r="AC65" s="77">
        <v>102</v>
      </c>
    </row>
    <row r="66" spans="1:29" ht="131.15" x14ac:dyDescent="0.4">
      <c r="A66" s="70" t="s">
        <v>581</v>
      </c>
      <c r="B66" s="70" t="s">
        <v>422</v>
      </c>
      <c r="C66" s="70" t="s">
        <v>1018</v>
      </c>
      <c r="D66" s="70" t="s">
        <v>2735</v>
      </c>
      <c r="E66" s="72" t="s">
        <v>451</v>
      </c>
      <c r="F66" s="136" t="s">
        <v>917</v>
      </c>
      <c r="G66" s="157"/>
      <c r="H66" s="72">
        <v>612</v>
      </c>
      <c r="I66" s="106" t="s">
        <v>587</v>
      </c>
      <c r="J66" s="72"/>
      <c r="K66" s="70" t="s">
        <v>1418</v>
      </c>
      <c r="L66" s="72"/>
      <c r="M66" s="74"/>
      <c r="N66" s="74"/>
      <c r="O66" s="74"/>
      <c r="P66" s="74"/>
      <c r="Q66" s="74"/>
      <c r="R66" s="77"/>
      <c r="S66" s="74" t="s">
        <v>1033</v>
      </c>
      <c r="T66" s="74" t="s">
        <v>1036</v>
      </c>
      <c r="U66" s="74" t="s">
        <v>1035</v>
      </c>
      <c r="V66" s="77"/>
      <c r="W66" s="77"/>
      <c r="X66" s="77"/>
      <c r="Y66" s="77"/>
      <c r="Z66" s="77"/>
      <c r="AA66" s="77"/>
      <c r="AB66" s="77">
        <v>608</v>
      </c>
      <c r="AC66" s="77">
        <v>103</v>
      </c>
    </row>
    <row r="67" spans="1:29" s="176" customFormat="1" ht="58.3" x14ac:dyDescent="0.4">
      <c r="A67" s="61" t="s">
        <v>581</v>
      </c>
      <c r="B67" s="61" t="s">
        <v>422</v>
      </c>
      <c r="C67" s="61" t="s">
        <v>1018</v>
      </c>
      <c r="D67" s="61" t="s">
        <v>2735</v>
      </c>
      <c r="E67" s="61" t="s">
        <v>584</v>
      </c>
      <c r="F67" s="149" t="s">
        <v>1037</v>
      </c>
      <c r="G67" s="62"/>
      <c r="H67" s="60">
        <v>147</v>
      </c>
      <c r="I67" s="67" t="s">
        <v>588</v>
      </c>
      <c r="J67" s="61" t="s">
        <v>1490</v>
      </c>
      <c r="K67" s="61" t="s">
        <v>1422</v>
      </c>
      <c r="L67" s="61"/>
      <c r="M67" s="65"/>
      <c r="N67" s="65" t="s">
        <v>383</v>
      </c>
      <c r="O67" s="65"/>
      <c r="P67" s="65" t="s">
        <v>907</v>
      </c>
      <c r="Q67" s="65" t="s">
        <v>1038</v>
      </c>
      <c r="R67" s="66"/>
      <c r="S67" s="65" t="s">
        <v>1030</v>
      </c>
      <c r="T67" s="65" t="s">
        <v>924</v>
      </c>
      <c r="U67" s="65"/>
      <c r="V67" s="65"/>
      <c r="W67" s="66"/>
      <c r="X67" s="66"/>
      <c r="Y67" s="66"/>
      <c r="Z67" s="66"/>
      <c r="AA67" s="66"/>
      <c r="AB67" s="66">
        <v>94</v>
      </c>
      <c r="AC67" s="66">
        <v>104</v>
      </c>
    </row>
    <row r="68" spans="1:29" ht="116.6" x14ac:dyDescent="0.4">
      <c r="A68" s="32" t="s">
        <v>581</v>
      </c>
      <c r="B68" s="32" t="s">
        <v>422</v>
      </c>
      <c r="C68" s="32" t="s">
        <v>1018</v>
      </c>
      <c r="D68" s="32" t="s">
        <v>2735</v>
      </c>
      <c r="E68" s="32" t="s">
        <v>584</v>
      </c>
      <c r="F68" s="136" t="s">
        <v>444</v>
      </c>
      <c r="G68" s="30"/>
      <c r="H68" s="31">
        <v>148</v>
      </c>
      <c r="I68" s="54" t="s">
        <v>589</v>
      </c>
      <c r="J68" s="32" t="s">
        <v>1491</v>
      </c>
      <c r="K68" s="32" t="s">
        <v>1422</v>
      </c>
      <c r="L68" s="32"/>
      <c r="M68" s="21"/>
      <c r="N68" s="21"/>
      <c r="O68" s="21"/>
      <c r="P68" s="21" t="s">
        <v>907</v>
      </c>
      <c r="Q68" s="21" t="s">
        <v>1039</v>
      </c>
      <c r="R68" s="22"/>
      <c r="S68" s="21" t="s">
        <v>1040</v>
      </c>
      <c r="T68" s="21" t="s">
        <v>1041</v>
      </c>
      <c r="U68" s="21" t="s">
        <v>1042</v>
      </c>
      <c r="V68" s="21"/>
      <c r="W68" s="22"/>
      <c r="X68" s="22"/>
      <c r="Y68" s="22"/>
      <c r="Z68" s="22"/>
      <c r="AA68" s="22"/>
      <c r="AB68" s="22">
        <v>95</v>
      </c>
      <c r="AC68" s="22">
        <v>105</v>
      </c>
    </row>
    <row r="69" spans="1:29" ht="87.45" x14ac:dyDescent="0.4">
      <c r="A69" s="32" t="s">
        <v>581</v>
      </c>
      <c r="B69" s="32" t="s">
        <v>422</v>
      </c>
      <c r="C69" s="32" t="s">
        <v>1018</v>
      </c>
      <c r="D69" s="32" t="s">
        <v>2735</v>
      </c>
      <c r="E69" s="32" t="s">
        <v>584</v>
      </c>
      <c r="F69" s="136" t="s">
        <v>925</v>
      </c>
      <c r="G69" s="92" t="s">
        <v>1043</v>
      </c>
      <c r="H69" s="31">
        <v>149</v>
      </c>
      <c r="I69" s="54" t="s">
        <v>591</v>
      </c>
      <c r="J69" s="32" t="s">
        <v>1491</v>
      </c>
      <c r="K69" s="32" t="s">
        <v>1422</v>
      </c>
      <c r="L69" s="32"/>
      <c r="M69" s="21"/>
      <c r="N69" s="21" t="s">
        <v>383</v>
      </c>
      <c r="O69" s="21"/>
      <c r="P69" s="21"/>
      <c r="Q69" s="21" t="s">
        <v>1044</v>
      </c>
      <c r="R69" s="22"/>
      <c r="S69" s="21" t="s">
        <v>1030</v>
      </c>
      <c r="T69" s="21" t="s">
        <v>1045</v>
      </c>
      <c r="U69" s="21" t="s">
        <v>1046</v>
      </c>
      <c r="V69" s="21"/>
      <c r="W69" s="22"/>
      <c r="X69" s="22"/>
      <c r="Y69" s="22"/>
      <c r="Z69" s="22"/>
      <c r="AA69" s="22"/>
      <c r="AB69" s="22">
        <v>96</v>
      </c>
      <c r="AC69" s="22">
        <v>106</v>
      </c>
    </row>
    <row r="70" spans="1:29" ht="58.3" x14ac:dyDescent="0.4">
      <c r="A70" s="32" t="s">
        <v>27</v>
      </c>
      <c r="B70" s="32" t="s">
        <v>422</v>
      </c>
      <c r="C70" s="32" t="s">
        <v>595</v>
      </c>
      <c r="D70" s="32" t="s">
        <v>389</v>
      </c>
      <c r="E70" s="32"/>
      <c r="F70" s="136" t="s">
        <v>925</v>
      </c>
      <c r="G70" s="92" t="s">
        <v>231</v>
      </c>
      <c r="H70" s="68">
        <v>449</v>
      </c>
      <c r="I70" s="54" t="s">
        <v>2143</v>
      </c>
      <c r="J70" s="32" t="s">
        <v>1488</v>
      </c>
      <c r="K70" s="59" t="s">
        <v>2878</v>
      </c>
      <c r="L70" s="82"/>
      <c r="M70" s="104" t="s">
        <v>383</v>
      </c>
      <c r="N70" s="104"/>
      <c r="O70" s="104"/>
      <c r="P70" s="104"/>
      <c r="Q70" s="104" t="s">
        <v>580</v>
      </c>
      <c r="R70" s="22"/>
      <c r="S70" s="22"/>
      <c r="T70" s="22"/>
      <c r="U70" s="22"/>
      <c r="V70" s="22"/>
      <c r="W70" s="22"/>
      <c r="X70" s="22"/>
      <c r="Y70" s="21"/>
      <c r="Z70" s="22"/>
      <c r="AA70" s="22"/>
      <c r="AB70" s="22">
        <v>92</v>
      </c>
      <c r="AC70" s="22">
        <v>100</v>
      </c>
    </row>
    <row r="71" spans="1:29" s="177" customFormat="1" ht="87.45" x14ac:dyDescent="0.4">
      <c r="A71" s="32" t="s">
        <v>27</v>
      </c>
      <c r="B71" s="32" t="s">
        <v>404</v>
      </c>
      <c r="C71" s="32" t="s">
        <v>1047</v>
      </c>
      <c r="D71" s="32" t="s">
        <v>389</v>
      </c>
      <c r="E71" s="32" t="s">
        <v>567</v>
      </c>
      <c r="F71" s="149" t="s">
        <v>925</v>
      </c>
      <c r="G71" s="54"/>
      <c r="H71" s="32">
        <v>607</v>
      </c>
      <c r="I71" s="54" t="s">
        <v>568</v>
      </c>
      <c r="J71" s="32"/>
      <c r="K71" s="32" t="s">
        <v>1418</v>
      </c>
      <c r="L71" s="32"/>
      <c r="M71" s="21"/>
      <c r="N71" s="21"/>
      <c r="O71" s="21"/>
      <c r="P71" s="21"/>
      <c r="Q71" s="21"/>
      <c r="R71" s="21"/>
      <c r="S71" s="21" t="s">
        <v>569</v>
      </c>
      <c r="T71" s="21" t="s">
        <v>1048</v>
      </c>
      <c r="U71" s="21" t="s">
        <v>1049</v>
      </c>
      <c r="V71" s="21"/>
      <c r="W71" s="21"/>
      <c r="X71" s="21"/>
      <c r="Y71" s="21"/>
      <c r="Z71" s="21"/>
      <c r="AA71" s="21"/>
      <c r="AB71" s="21">
        <v>603</v>
      </c>
      <c r="AC71" s="21">
        <v>91</v>
      </c>
    </row>
    <row r="72" spans="1:29" ht="238.95" customHeight="1" x14ac:dyDescent="0.4">
      <c r="A72" s="32" t="s">
        <v>595</v>
      </c>
      <c r="B72" s="32" t="s">
        <v>422</v>
      </c>
      <c r="C72" s="32" t="s">
        <v>595</v>
      </c>
      <c r="D72" s="32" t="s">
        <v>2870</v>
      </c>
      <c r="E72" s="32" t="s">
        <v>513</v>
      </c>
      <c r="F72" s="136" t="s">
        <v>1050</v>
      </c>
      <c r="G72" s="92" t="s">
        <v>1051</v>
      </c>
      <c r="H72" s="80">
        <v>243</v>
      </c>
      <c r="I72" s="54" t="s">
        <v>2140</v>
      </c>
      <c r="J72" s="32" t="s">
        <v>2199</v>
      </c>
      <c r="K72" s="59" t="s">
        <v>1424</v>
      </c>
      <c r="L72" s="59"/>
      <c r="M72" s="105"/>
      <c r="N72" s="105" t="s">
        <v>383</v>
      </c>
      <c r="O72" s="105"/>
      <c r="P72" s="105" t="s">
        <v>907</v>
      </c>
      <c r="Q72" s="21" t="s">
        <v>1052</v>
      </c>
      <c r="R72" s="22"/>
      <c r="S72" s="21" t="s">
        <v>1053</v>
      </c>
      <c r="T72" s="21" t="s">
        <v>1054</v>
      </c>
      <c r="U72" s="21"/>
      <c r="V72" s="22"/>
      <c r="W72" s="22"/>
      <c r="X72" s="22"/>
      <c r="Y72" s="21" t="s">
        <v>600</v>
      </c>
      <c r="Z72" s="22"/>
      <c r="AA72" s="22"/>
      <c r="AB72" s="22">
        <v>100</v>
      </c>
      <c r="AC72" s="22">
        <v>111</v>
      </c>
    </row>
    <row r="73" spans="1:29" ht="90" customHeight="1" x14ac:dyDescent="0.4">
      <c r="A73" s="70" t="s">
        <v>595</v>
      </c>
      <c r="B73" s="70" t="s">
        <v>422</v>
      </c>
      <c r="C73" s="70" t="s">
        <v>595</v>
      </c>
      <c r="D73" s="70" t="s">
        <v>2866</v>
      </c>
      <c r="E73" s="70"/>
      <c r="F73" s="136" t="s">
        <v>917</v>
      </c>
      <c r="G73" s="155" t="s">
        <v>2244</v>
      </c>
      <c r="H73" s="101">
        <v>244</v>
      </c>
      <c r="I73" s="106" t="s">
        <v>601</v>
      </c>
      <c r="J73" s="70" t="s">
        <v>1485</v>
      </c>
      <c r="K73" s="70" t="s">
        <v>1423</v>
      </c>
      <c r="L73" s="76"/>
      <c r="M73" s="107"/>
      <c r="N73" s="107" t="s">
        <v>383</v>
      </c>
      <c r="O73" s="107"/>
      <c r="P73" s="107" t="s">
        <v>907</v>
      </c>
      <c r="Q73" s="107" t="s">
        <v>1055</v>
      </c>
      <c r="R73" s="77"/>
      <c r="S73" s="74" t="s">
        <v>1056</v>
      </c>
      <c r="T73" s="21"/>
      <c r="U73" s="21"/>
      <c r="V73" s="77"/>
      <c r="W73" s="77"/>
      <c r="X73" s="77"/>
      <c r="Y73" s="74" t="s">
        <v>603</v>
      </c>
      <c r="Z73" s="77"/>
      <c r="AA73" s="77"/>
      <c r="AB73" s="77">
        <v>101</v>
      </c>
      <c r="AC73" s="77">
        <v>112</v>
      </c>
    </row>
    <row r="74" spans="1:29" ht="43.75" x14ac:dyDescent="0.4">
      <c r="A74" s="70" t="s">
        <v>595</v>
      </c>
      <c r="B74" s="70" t="s">
        <v>422</v>
      </c>
      <c r="C74" s="70" t="s">
        <v>595</v>
      </c>
      <c r="D74" s="72" t="s">
        <v>389</v>
      </c>
      <c r="E74" s="72"/>
      <c r="F74" s="136" t="s">
        <v>917</v>
      </c>
      <c r="G74" s="156"/>
      <c r="H74" s="72">
        <v>617</v>
      </c>
      <c r="I74" s="112" t="s">
        <v>604</v>
      </c>
      <c r="J74" s="72"/>
      <c r="K74" s="70" t="s">
        <v>1430</v>
      </c>
      <c r="L74" s="72"/>
      <c r="M74" s="74"/>
      <c r="N74" s="74"/>
      <c r="O74" s="74"/>
      <c r="P74" s="74"/>
      <c r="Q74" s="74"/>
      <c r="R74" s="77"/>
      <c r="S74" s="77" t="s">
        <v>1057</v>
      </c>
      <c r="T74" s="22"/>
      <c r="U74" s="22"/>
      <c r="V74" s="77"/>
      <c r="W74" s="77"/>
      <c r="X74" s="77"/>
      <c r="Y74" s="77"/>
      <c r="Z74" s="77"/>
      <c r="AA74" s="77"/>
      <c r="AB74" s="77">
        <v>613</v>
      </c>
      <c r="AC74" s="77">
        <v>113</v>
      </c>
    </row>
    <row r="75" spans="1:29" ht="136.1" customHeight="1" x14ac:dyDescent="0.4">
      <c r="A75" s="70" t="s">
        <v>595</v>
      </c>
      <c r="B75" s="70" t="s">
        <v>422</v>
      </c>
      <c r="C75" s="70" t="s">
        <v>595</v>
      </c>
      <c r="D75" s="70" t="s">
        <v>2869</v>
      </c>
      <c r="E75" s="70"/>
      <c r="F75" s="136" t="s">
        <v>917</v>
      </c>
      <c r="G75" s="156"/>
      <c r="H75" s="101">
        <v>241</v>
      </c>
      <c r="I75" s="106" t="s">
        <v>2142</v>
      </c>
      <c r="J75" s="70" t="s">
        <v>2198</v>
      </c>
      <c r="K75" s="76" t="s">
        <v>1424</v>
      </c>
      <c r="L75" s="76"/>
      <c r="M75" s="107" t="s">
        <v>383</v>
      </c>
      <c r="N75" s="107"/>
      <c r="O75" s="107"/>
      <c r="P75" s="107"/>
      <c r="Q75" s="107" t="s">
        <v>596</v>
      </c>
      <c r="R75" s="77"/>
      <c r="S75" s="77" t="s">
        <v>1057</v>
      </c>
      <c r="T75" s="22"/>
      <c r="U75" s="22"/>
      <c r="V75" s="77"/>
      <c r="W75" s="77"/>
      <c r="X75" s="77"/>
      <c r="Y75" s="74" t="s">
        <v>597</v>
      </c>
      <c r="Z75" s="77"/>
      <c r="AA75" s="77"/>
      <c r="AB75" s="77">
        <v>98</v>
      </c>
      <c r="AC75" s="77">
        <v>109</v>
      </c>
    </row>
    <row r="76" spans="1:29" ht="145.75" x14ac:dyDescent="0.4">
      <c r="A76" s="70" t="s">
        <v>595</v>
      </c>
      <c r="B76" s="70" t="s">
        <v>422</v>
      </c>
      <c r="C76" s="70" t="s">
        <v>595</v>
      </c>
      <c r="D76" s="70" t="s">
        <v>2866</v>
      </c>
      <c r="E76" s="70"/>
      <c r="F76" s="136" t="s">
        <v>917</v>
      </c>
      <c r="G76" s="156"/>
      <c r="H76" s="101">
        <v>443</v>
      </c>
      <c r="I76" s="106" t="s">
        <v>2138</v>
      </c>
      <c r="J76" s="70" t="s">
        <v>1493</v>
      </c>
      <c r="K76" s="76" t="s">
        <v>1432</v>
      </c>
      <c r="L76" s="107"/>
      <c r="M76" s="107" t="s">
        <v>383</v>
      </c>
      <c r="N76" s="107"/>
      <c r="O76" s="107"/>
      <c r="P76" s="107"/>
      <c r="Q76" s="107" t="s">
        <v>606</v>
      </c>
      <c r="R76" s="77"/>
      <c r="S76" s="77" t="s">
        <v>1057</v>
      </c>
      <c r="T76" s="21" t="s">
        <v>1058</v>
      </c>
      <c r="U76" s="21"/>
      <c r="V76" s="77"/>
      <c r="W76" s="77"/>
      <c r="X76" s="77"/>
      <c r="Y76" s="74" t="s">
        <v>603</v>
      </c>
      <c r="Z76" s="77"/>
      <c r="AA76" s="77"/>
      <c r="AB76" s="77">
        <v>103</v>
      </c>
      <c r="AC76" s="77">
        <v>115</v>
      </c>
    </row>
    <row r="77" spans="1:29" ht="145.75" x14ac:dyDescent="0.4">
      <c r="A77" s="70" t="s">
        <v>595</v>
      </c>
      <c r="B77" s="70" t="s">
        <v>422</v>
      </c>
      <c r="C77" s="70" t="s">
        <v>595</v>
      </c>
      <c r="D77" s="70" t="s">
        <v>2866</v>
      </c>
      <c r="E77" s="70"/>
      <c r="F77" s="136" t="s">
        <v>917</v>
      </c>
      <c r="G77" s="156"/>
      <c r="H77" s="101">
        <v>447</v>
      </c>
      <c r="I77" s="106" t="s">
        <v>2137</v>
      </c>
      <c r="J77" s="70" t="s">
        <v>1494</v>
      </c>
      <c r="K77" s="76" t="s">
        <v>1432</v>
      </c>
      <c r="L77" s="107"/>
      <c r="M77" s="107"/>
      <c r="N77" s="107"/>
      <c r="O77" s="107"/>
      <c r="P77" s="107"/>
      <c r="Q77" s="107"/>
      <c r="R77" s="77"/>
      <c r="S77" s="77" t="s">
        <v>1057</v>
      </c>
      <c r="T77" s="21" t="s">
        <v>1058</v>
      </c>
      <c r="U77" s="21"/>
      <c r="V77" s="77"/>
      <c r="W77" s="77"/>
      <c r="X77" s="77"/>
      <c r="Y77" s="74" t="s">
        <v>603</v>
      </c>
      <c r="Z77" s="77"/>
      <c r="AA77" s="77"/>
      <c r="AB77" s="77">
        <v>104</v>
      </c>
      <c r="AC77" s="77">
        <v>116</v>
      </c>
    </row>
    <row r="78" spans="1:29" ht="87.9" customHeight="1" x14ac:dyDescent="0.4">
      <c r="A78" s="70" t="s">
        <v>595</v>
      </c>
      <c r="B78" s="70" t="s">
        <v>422</v>
      </c>
      <c r="C78" s="70" t="s">
        <v>595</v>
      </c>
      <c r="D78" s="70" t="s">
        <v>2866</v>
      </c>
      <c r="E78" s="70"/>
      <c r="F78" s="136" t="s">
        <v>917</v>
      </c>
      <c r="G78" s="157"/>
      <c r="H78" s="101">
        <v>452</v>
      </c>
      <c r="I78" s="106" t="s">
        <v>607</v>
      </c>
      <c r="J78" s="70" t="s">
        <v>1495</v>
      </c>
      <c r="K78" s="76" t="s">
        <v>1431</v>
      </c>
      <c r="L78" s="107"/>
      <c r="M78" s="107" t="s">
        <v>383</v>
      </c>
      <c r="N78" s="107"/>
      <c r="O78" s="107"/>
      <c r="P78" s="107"/>
      <c r="Q78" s="107" t="s">
        <v>606</v>
      </c>
      <c r="R78" s="77"/>
      <c r="S78" s="77" t="s">
        <v>1057</v>
      </c>
      <c r="T78" s="22"/>
      <c r="U78" s="22"/>
      <c r="V78" s="77"/>
      <c r="W78" s="77"/>
      <c r="X78" s="77"/>
      <c r="Y78" s="74" t="s">
        <v>603</v>
      </c>
      <c r="Z78" s="77"/>
      <c r="AA78" s="77"/>
      <c r="AB78" s="77">
        <v>105</v>
      </c>
      <c r="AC78" s="77">
        <v>117</v>
      </c>
    </row>
    <row r="79" spans="1:29" ht="139.1" customHeight="1" x14ac:dyDescent="0.4">
      <c r="A79" s="312" t="s">
        <v>595</v>
      </c>
      <c r="B79" s="312" t="s">
        <v>598</v>
      </c>
      <c r="C79" s="312" t="s">
        <v>595</v>
      </c>
      <c r="D79" s="312" t="s">
        <v>2735</v>
      </c>
      <c r="E79" s="312" t="s">
        <v>513</v>
      </c>
      <c r="F79" s="136" t="s">
        <v>917</v>
      </c>
      <c r="G79" s="336" t="s">
        <v>2245</v>
      </c>
      <c r="H79" s="321">
        <v>242</v>
      </c>
      <c r="I79" s="340" t="s">
        <v>2141</v>
      </c>
      <c r="J79" s="312" t="s">
        <v>2197</v>
      </c>
      <c r="K79" s="317" t="s">
        <v>1424</v>
      </c>
      <c r="L79" s="317"/>
      <c r="M79" s="322" t="s">
        <v>383</v>
      </c>
      <c r="N79" s="322"/>
      <c r="O79" s="322"/>
      <c r="P79" s="322"/>
      <c r="Q79" s="322"/>
      <c r="R79" s="318"/>
      <c r="S79" s="318" t="s">
        <v>1059</v>
      </c>
      <c r="T79" s="318"/>
      <c r="U79" s="318"/>
      <c r="V79" s="318"/>
      <c r="W79" s="318"/>
      <c r="X79" s="318"/>
      <c r="Y79" s="316" t="s">
        <v>599</v>
      </c>
      <c r="Z79" s="318"/>
      <c r="AA79" s="318"/>
      <c r="AB79" s="318">
        <v>99</v>
      </c>
      <c r="AC79" s="318">
        <v>110</v>
      </c>
    </row>
    <row r="80" spans="1:29" ht="87.45" x14ac:dyDescent="0.4">
      <c r="A80" s="312" t="s">
        <v>595</v>
      </c>
      <c r="B80" s="312" t="s">
        <v>422</v>
      </c>
      <c r="C80" s="312" t="s">
        <v>595</v>
      </c>
      <c r="D80" s="312" t="s">
        <v>2866</v>
      </c>
      <c r="E80" s="312"/>
      <c r="F80" s="136" t="s">
        <v>917</v>
      </c>
      <c r="G80" s="349"/>
      <c r="H80" s="321">
        <v>314</v>
      </c>
      <c r="I80" s="340" t="s">
        <v>2139</v>
      </c>
      <c r="J80" s="321" t="s">
        <v>1486</v>
      </c>
      <c r="K80" s="317" t="s">
        <v>2195</v>
      </c>
      <c r="L80" s="322" t="s">
        <v>1365</v>
      </c>
      <c r="M80" s="322" t="s">
        <v>383</v>
      </c>
      <c r="N80" s="322"/>
      <c r="O80" s="322"/>
      <c r="P80" s="322"/>
      <c r="Q80" s="322" t="s">
        <v>605</v>
      </c>
      <c r="R80" s="318"/>
      <c r="S80" s="318" t="s">
        <v>1059</v>
      </c>
      <c r="T80" s="318"/>
      <c r="U80" s="318"/>
      <c r="V80" s="318"/>
      <c r="W80" s="318"/>
      <c r="X80" s="318"/>
      <c r="Y80" s="316" t="s">
        <v>603</v>
      </c>
      <c r="Z80" s="318"/>
      <c r="AA80" s="318"/>
      <c r="AB80" s="318">
        <v>102</v>
      </c>
      <c r="AC80" s="318">
        <v>114</v>
      </c>
    </row>
    <row r="81" spans="1:29" s="176" customFormat="1" ht="43.75" x14ac:dyDescent="0.4">
      <c r="A81" s="61" t="s">
        <v>21</v>
      </c>
      <c r="B81" s="61" t="s">
        <v>404</v>
      </c>
      <c r="C81" s="61"/>
      <c r="D81" s="61" t="s">
        <v>389</v>
      </c>
      <c r="E81" s="61"/>
      <c r="F81" s="136" t="s">
        <v>410</v>
      </c>
      <c r="G81" s="62"/>
      <c r="H81" s="69">
        <v>212</v>
      </c>
      <c r="I81" s="67" t="s">
        <v>407</v>
      </c>
      <c r="J81" s="61" t="s">
        <v>1457</v>
      </c>
      <c r="K81" s="61" t="s">
        <v>1423</v>
      </c>
      <c r="L81" s="64"/>
      <c r="M81" s="308"/>
      <c r="N81" s="308" t="s">
        <v>383</v>
      </c>
      <c r="O81" s="308"/>
      <c r="P81" s="308"/>
      <c r="Q81" s="308" t="s">
        <v>408</v>
      </c>
      <c r="R81" s="66"/>
      <c r="S81" s="66"/>
      <c r="T81" s="66"/>
      <c r="U81" s="66"/>
      <c r="V81" s="66"/>
      <c r="W81" s="66"/>
      <c r="X81" s="66"/>
      <c r="Y81" s="65" t="s">
        <v>409</v>
      </c>
      <c r="Z81" s="66"/>
      <c r="AA81" s="66"/>
      <c r="AB81" s="22">
        <v>8</v>
      </c>
      <c r="AC81" s="22">
        <v>9</v>
      </c>
    </row>
    <row r="82" spans="1:29" ht="58.3" x14ac:dyDescent="0.4">
      <c r="A82" s="32" t="s">
        <v>559</v>
      </c>
      <c r="B82" s="32" t="s">
        <v>422</v>
      </c>
      <c r="C82" s="32"/>
      <c r="D82" s="32" t="s">
        <v>389</v>
      </c>
      <c r="E82" s="32"/>
      <c r="F82" s="136" t="s">
        <v>917</v>
      </c>
      <c r="G82" s="150" t="s">
        <v>1060</v>
      </c>
      <c r="H82" s="31">
        <v>108</v>
      </c>
      <c r="I82" s="83" t="s">
        <v>2673</v>
      </c>
      <c r="J82" s="68" t="s">
        <v>2674</v>
      </c>
      <c r="K82" s="59" t="s">
        <v>2675</v>
      </c>
      <c r="L82" s="59"/>
      <c r="M82" s="21" t="s">
        <v>383</v>
      </c>
      <c r="N82" s="21"/>
      <c r="O82" s="21"/>
      <c r="P82" s="21"/>
      <c r="Q82" s="21" t="s">
        <v>561</v>
      </c>
      <c r="R82" s="22"/>
      <c r="S82" s="21" t="s">
        <v>1061</v>
      </c>
      <c r="T82" s="21"/>
      <c r="U82" s="21"/>
      <c r="V82" s="21"/>
      <c r="W82" s="22"/>
      <c r="X82" s="22"/>
      <c r="Y82" s="22"/>
      <c r="Z82" s="22"/>
      <c r="AA82" s="22"/>
      <c r="AB82" s="22">
        <v>80</v>
      </c>
      <c r="AC82" s="22">
        <v>86</v>
      </c>
    </row>
    <row r="83" spans="1:29" ht="43.75" x14ac:dyDescent="0.4">
      <c r="A83" s="32" t="s">
        <v>559</v>
      </c>
      <c r="B83" s="32"/>
      <c r="C83" s="32"/>
      <c r="D83" s="37" t="s">
        <v>2844</v>
      </c>
      <c r="E83" s="32"/>
      <c r="F83" s="136" t="s">
        <v>917</v>
      </c>
      <c r="G83" s="152"/>
      <c r="H83" s="31">
        <v>109</v>
      </c>
      <c r="I83" s="83" t="s">
        <v>2676</v>
      </c>
      <c r="J83" s="68" t="s">
        <v>2677</v>
      </c>
      <c r="K83" s="59" t="s">
        <v>2675</v>
      </c>
      <c r="L83" s="59"/>
      <c r="M83" s="21"/>
      <c r="N83" s="21" t="s">
        <v>383</v>
      </c>
      <c r="O83" s="21"/>
      <c r="P83" s="21"/>
      <c r="Q83" s="21" t="s">
        <v>564</v>
      </c>
      <c r="R83" s="22"/>
      <c r="S83" s="21"/>
      <c r="T83" s="21"/>
      <c r="U83" s="21"/>
      <c r="V83" s="21"/>
      <c r="W83" s="22"/>
      <c r="X83" s="22"/>
      <c r="Y83" s="22"/>
      <c r="Z83" s="22"/>
      <c r="AA83" s="22"/>
      <c r="AB83" s="22">
        <v>81</v>
      </c>
      <c r="AC83" s="22">
        <v>88</v>
      </c>
    </row>
    <row r="84" spans="1:29" ht="102" x14ac:dyDescent="0.4">
      <c r="A84" s="31" t="s">
        <v>559</v>
      </c>
      <c r="B84" s="32" t="s">
        <v>391</v>
      </c>
      <c r="C84" s="32"/>
      <c r="D84" s="31" t="s">
        <v>533</v>
      </c>
      <c r="E84" s="31"/>
      <c r="F84" s="136" t="s">
        <v>906</v>
      </c>
      <c r="G84" s="92" t="s">
        <v>2246</v>
      </c>
      <c r="H84" s="31">
        <v>610</v>
      </c>
      <c r="I84" s="54" t="s">
        <v>562</v>
      </c>
      <c r="J84" s="32" t="s">
        <v>1484</v>
      </c>
      <c r="K84" s="32" t="s">
        <v>1418</v>
      </c>
      <c r="L84" s="31"/>
      <c r="M84" s="21"/>
      <c r="N84" s="21"/>
      <c r="O84" s="21"/>
      <c r="P84" s="21"/>
      <c r="Q84" s="21"/>
      <c r="R84" s="22"/>
      <c r="S84" s="22"/>
      <c r="T84" s="21" t="s">
        <v>1062</v>
      </c>
      <c r="U84" s="21" t="s">
        <v>1063</v>
      </c>
      <c r="V84" s="22"/>
      <c r="W84" s="22"/>
      <c r="X84" s="22"/>
      <c r="Y84" s="21" t="s">
        <v>563</v>
      </c>
      <c r="Z84" s="22"/>
      <c r="AA84" s="22"/>
      <c r="AB84" s="22">
        <v>606</v>
      </c>
      <c r="AC84" s="22">
        <v>87</v>
      </c>
    </row>
    <row r="85" spans="1:29" ht="58.3" x14ac:dyDescent="0.4">
      <c r="A85" s="32" t="s">
        <v>27</v>
      </c>
      <c r="B85" s="32" t="s">
        <v>422</v>
      </c>
      <c r="C85" s="32" t="s">
        <v>1047</v>
      </c>
      <c r="D85" s="92" t="s">
        <v>434</v>
      </c>
      <c r="E85" s="32"/>
      <c r="F85" s="136" t="s">
        <v>925</v>
      </c>
      <c r="G85" s="30"/>
      <c r="H85" s="68">
        <v>227</v>
      </c>
      <c r="I85" s="54" t="s">
        <v>2196</v>
      </c>
      <c r="J85" s="32" t="s">
        <v>1579</v>
      </c>
      <c r="K85" s="59" t="s">
        <v>1424</v>
      </c>
      <c r="L85" s="59"/>
      <c r="M85" s="105"/>
      <c r="N85" s="105"/>
      <c r="O85" s="105" t="s">
        <v>383</v>
      </c>
      <c r="P85" s="105" t="s">
        <v>907</v>
      </c>
      <c r="Q85" s="105" t="s">
        <v>1064</v>
      </c>
      <c r="R85" s="22"/>
      <c r="S85" s="21" t="s">
        <v>1065</v>
      </c>
      <c r="T85" s="21" t="s">
        <v>1066</v>
      </c>
      <c r="U85" s="21"/>
      <c r="V85" s="22"/>
      <c r="W85" s="22"/>
      <c r="X85" s="22"/>
      <c r="Y85" s="22"/>
      <c r="Z85" s="22"/>
      <c r="AA85" s="22"/>
      <c r="AB85" s="22">
        <v>83</v>
      </c>
      <c r="AC85" s="22">
        <v>90</v>
      </c>
    </row>
    <row r="86" spans="1:29" s="176" customFormat="1" ht="72.900000000000006" x14ac:dyDescent="0.4">
      <c r="A86" s="60" t="s">
        <v>394</v>
      </c>
      <c r="B86" s="61" t="s">
        <v>145</v>
      </c>
      <c r="C86" s="61" t="s">
        <v>1067</v>
      </c>
      <c r="D86" s="154" t="s">
        <v>2844</v>
      </c>
      <c r="E86" s="61" t="s">
        <v>395</v>
      </c>
      <c r="F86" s="136" t="s">
        <v>390</v>
      </c>
      <c r="G86" s="62"/>
      <c r="H86" s="60">
        <v>2</v>
      </c>
      <c r="I86" s="143" t="s">
        <v>2157</v>
      </c>
      <c r="J86" s="69" t="s">
        <v>1454</v>
      </c>
      <c r="K86" s="69" t="s">
        <v>1416</v>
      </c>
      <c r="L86" s="69"/>
      <c r="M86" s="65"/>
      <c r="N86" s="65" t="s">
        <v>383</v>
      </c>
      <c r="O86" s="65"/>
      <c r="P86" s="65" t="s">
        <v>907</v>
      </c>
      <c r="Q86" s="65" t="s">
        <v>1068</v>
      </c>
      <c r="R86" s="66"/>
      <c r="S86" s="66"/>
      <c r="T86" s="66"/>
      <c r="U86" s="66"/>
      <c r="V86" s="66"/>
      <c r="W86" s="66"/>
      <c r="X86" s="66" t="s">
        <v>383</v>
      </c>
      <c r="Y86" s="66"/>
      <c r="Z86" s="66"/>
      <c r="AA86" s="66"/>
      <c r="AB86" s="66">
        <v>4</v>
      </c>
      <c r="AC86" s="66">
        <v>5</v>
      </c>
    </row>
    <row r="87" spans="1:29" ht="116.6" x14ac:dyDescent="0.4">
      <c r="A87" s="32" t="s">
        <v>400</v>
      </c>
      <c r="B87" s="32" t="s">
        <v>145</v>
      </c>
      <c r="C87" s="32" t="s">
        <v>1067</v>
      </c>
      <c r="D87" s="32" t="s">
        <v>2865</v>
      </c>
      <c r="E87" s="32"/>
      <c r="F87" s="136" t="s">
        <v>917</v>
      </c>
      <c r="G87" s="150" t="s">
        <v>2696</v>
      </c>
      <c r="H87" s="31">
        <v>7</v>
      </c>
      <c r="I87" s="83" t="s">
        <v>2625</v>
      </c>
      <c r="J87" s="68" t="s">
        <v>2586</v>
      </c>
      <c r="K87" s="59" t="s">
        <v>2619</v>
      </c>
      <c r="L87" s="59"/>
      <c r="M87" s="21" t="s">
        <v>383</v>
      </c>
      <c r="N87" s="21"/>
      <c r="O87" s="21"/>
      <c r="P87" s="21" t="s">
        <v>907</v>
      </c>
      <c r="Q87" s="21" t="s">
        <v>401</v>
      </c>
      <c r="R87" s="22"/>
      <c r="S87" s="22"/>
      <c r="T87" s="21" t="s">
        <v>1069</v>
      </c>
      <c r="U87" s="21" t="s">
        <v>1070</v>
      </c>
      <c r="V87" s="22"/>
      <c r="W87" s="22"/>
      <c r="X87" s="22"/>
      <c r="Y87" s="21" t="s">
        <v>1071</v>
      </c>
      <c r="Z87" s="22"/>
      <c r="AA87" s="22"/>
      <c r="AB87" s="22">
        <v>6</v>
      </c>
      <c r="AC87" s="22">
        <v>7</v>
      </c>
    </row>
    <row r="88" spans="1:29" ht="88.3" customHeight="1" x14ac:dyDescent="0.4">
      <c r="A88" s="32" t="s">
        <v>403</v>
      </c>
      <c r="B88" s="32" t="s">
        <v>404</v>
      </c>
      <c r="C88" s="32" t="s">
        <v>996</v>
      </c>
      <c r="D88" s="32" t="s">
        <v>2866</v>
      </c>
      <c r="E88" s="32"/>
      <c r="F88" s="136" t="s">
        <v>917</v>
      </c>
      <c r="G88" s="151"/>
      <c r="H88" s="31">
        <v>120</v>
      </c>
      <c r="I88" s="83" t="s">
        <v>2572</v>
      </c>
      <c r="J88" s="68" t="s">
        <v>2579</v>
      </c>
      <c r="K88" s="59" t="s">
        <v>2574</v>
      </c>
      <c r="L88" s="59"/>
      <c r="M88" s="21"/>
      <c r="N88" s="21" t="s">
        <v>383</v>
      </c>
      <c r="O88" s="21"/>
      <c r="P88" s="21" t="s">
        <v>907</v>
      </c>
      <c r="Q88" s="21" t="s">
        <v>1072</v>
      </c>
      <c r="R88" s="22"/>
      <c r="S88" s="21" t="s">
        <v>405</v>
      </c>
      <c r="T88" s="21" t="s">
        <v>2186</v>
      </c>
      <c r="U88" s="21"/>
      <c r="V88" s="21"/>
      <c r="W88" s="22"/>
      <c r="X88" s="22"/>
      <c r="Y88" s="21" t="s">
        <v>406</v>
      </c>
      <c r="Z88" s="22"/>
      <c r="AA88" s="22"/>
      <c r="AB88" s="22">
        <v>7</v>
      </c>
      <c r="AC88" s="22">
        <v>8</v>
      </c>
    </row>
    <row r="89" spans="1:29" ht="291.45" x14ac:dyDescent="0.4">
      <c r="A89" s="32" t="s">
        <v>623</v>
      </c>
      <c r="B89" s="32" t="s">
        <v>404</v>
      </c>
      <c r="C89" s="32" t="s">
        <v>1067</v>
      </c>
      <c r="D89" s="32" t="s">
        <v>389</v>
      </c>
      <c r="E89" s="32" t="s">
        <v>625</v>
      </c>
      <c r="F89" s="149" t="s">
        <v>917</v>
      </c>
      <c r="G89" s="152"/>
      <c r="H89" s="31">
        <v>453</v>
      </c>
      <c r="I89" s="54" t="s">
        <v>2134</v>
      </c>
      <c r="J89" s="32" t="s">
        <v>1474</v>
      </c>
      <c r="K89" s="59" t="s">
        <v>1425</v>
      </c>
      <c r="L89" s="59"/>
      <c r="M89" s="21"/>
      <c r="N89" s="21" t="s">
        <v>383</v>
      </c>
      <c r="O89" s="21"/>
      <c r="P89" s="21"/>
      <c r="Q89" s="21" t="s">
        <v>626</v>
      </c>
      <c r="R89" s="22"/>
      <c r="S89" s="21"/>
      <c r="T89" s="21" t="s">
        <v>1073</v>
      </c>
      <c r="U89" s="21" t="s">
        <v>1074</v>
      </c>
      <c r="V89" s="21"/>
      <c r="W89" s="22"/>
      <c r="X89" s="22"/>
      <c r="Y89" s="21" t="s">
        <v>627</v>
      </c>
      <c r="Z89" s="22"/>
      <c r="AA89" s="22"/>
      <c r="AB89" s="22">
        <v>112</v>
      </c>
      <c r="AC89" s="22">
        <v>130</v>
      </c>
    </row>
    <row r="90" spans="1:29" ht="87.45" x14ac:dyDescent="0.4">
      <c r="A90" s="32" t="s">
        <v>12</v>
      </c>
      <c r="B90" s="32" t="s">
        <v>145</v>
      </c>
      <c r="C90" s="32" t="s">
        <v>1067</v>
      </c>
      <c r="D90" s="32" t="s">
        <v>2735</v>
      </c>
      <c r="E90" s="32" t="s">
        <v>451</v>
      </c>
      <c r="F90" s="136" t="s">
        <v>925</v>
      </c>
      <c r="G90" s="92" t="s">
        <v>136</v>
      </c>
      <c r="H90" s="31">
        <v>18</v>
      </c>
      <c r="I90" s="83" t="s">
        <v>2648</v>
      </c>
      <c r="J90" s="32" t="s">
        <v>2595</v>
      </c>
      <c r="K90" s="59" t="s">
        <v>2649</v>
      </c>
      <c r="L90" s="59"/>
      <c r="M90" s="21"/>
      <c r="N90" s="21"/>
      <c r="O90" s="21" t="s">
        <v>383</v>
      </c>
      <c r="P90" s="21"/>
      <c r="Q90" s="21" t="s">
        <v>481</v>
      </c>
      <c r="R90" s="22"/>
      <c r="S90" s="21" t="s">
        <v>482</v>
      </c>
      <c r="T90" s="21" t="s">
        <v>1075</v>
      </c>
      <c r="U90" s="21" t="s">
        <v>1076</v>
      </c>
      <c r="V90" s="21"/>
      <c r="W90" s="22"/>
      <c r="X90" s="22"/>
      <c r="Y90" s="21" t="s">
        <v>483</v>
      </c>
      <c r="Z90" s="22"/>
      <c r="AA90" s="22"/>
      <c r="AB90" s="22">
        <v>38</v>
      </c>
      <c r="AC90" s="22">
        <v>41</v>
      </c>
    </row>
    <row r="91" spans="1:29" ht="58.3" x14ac:dyDescent="0.4">
      <c r="A91" s="32" t="s">
        <v>10</v>
      </c>
      <c r="B91" s="32" t="s">
        <v>145</v>
      </c>
      <c r="C91" s="32" t="s">
        <v>1067</v>
      </c>
      <c r="D91" s="32" t="s">
        <v>417</v>
      </c>
      <c r="E91" s="32" t="s">
        <v>415</v>
      </c>
      <c r="F91" s="136" t="s">
        <v>925</v>
      </c>
      <c r="G91" s="158" t="s">
        <v>1077</v>
      </c>
      <c r="H91" s="31">
        <v>35</v>
      </c>
      <c r="I91" s="83" t="s">
        <v>419</v>
      </c>
      <c r="J91" s="68" t="s">
        <v>1462</v>
      </c>
      <c r="K91" s="68" t="s">
        <v>1417</v>
      </c>
      <c r="L91" s="68"/>
      <c r="M91" s="21" t="s">
        <v>383</v>
      </c>
      <c r="N91" s="21"/>
      <c r="O91" s="21"/>
      <c r="P91" s="21"/>
      <c r="Q91" s="21" t="s">
        <v>420</v>
      </c>
      <c r="R91" s="22"/>
      <c r="S91" s="22"/>
      <c r="T91" s="21" t="s">
        <v>1078</v>
      </c>
      <c r="U91" s="21"/>
      <c r="V91" s="22"/>
      <c r="W91" s="22"/>
      <c r="X91" s="22"/>
      <c r="Y91" s="22"/>
      <c r="Z91" s="22"/>
      <c r="AA91" s="22"/>
      <c r="AB91" s="22">
        <v>13</v>
      </c>
      <c r="AC91" s="22">
        <v>14</v>
      </c>
    </row>
    <row r="92" spans="1:29" s="176" customFormat="1" ht="59.6" customHeight="1" x14ac:dyDescent="0.4">
      <c r="A92" s="61" t="s">
        <v>12</v>
      </c>
      <c r="B92" s="61" t="s">
        <v>145</v>
      </c>
      <c r="C92" s="61" t="s">
        <v>1067</v>
      </c>
      <c r="D92" s="61" t="s">
        <v>2735</v>
      </c>
      <c r="E92" s="61"/>
      <c r="F92" s="136" t="s">
        <v>390</v>
      </c>
      <c r="G92" s="62"/>
      <c r="H92" s="60">
        <v>111</v>
      </c>
      <c r="I92" s="143" t="s">
        <v>2651</v>
      </c>
      <c r="J92" s="69" t="s">
        <v>2597</v>
      </c>
      <c r="K92" s="64" t="s">
        <v>2640</v>
      </c>
      <c r="L92" s="64"/>
      <c r="M92" s="65"/>
      <c r="N92" s="65" t="s">
        <v>383</v>
      </c>
      <c r="O92" s="65"/>
      <c r="P92" s="65"/>
      <c r="Q92" s="65"/>
      <c r="R92" s="66"/>
      <c r="S92" s="66"/>
      <c r="T92" s="66"/>
      <c r="U92" s="66"/>
      <c r="V92" s="66"/>
      <c r="W92" s="66"/>
      <c r="X92" s="66" t="s">
        <v>383</v>
      </c>
      <c r="Y92" s="66"/>
      <c r="Z92" s="66"/>
      <c r="AA92" s="66"/>
      <c r="AB92" s="66">
        <v>40</v>
      </c>
      <c r="AC92" s="66">
        <v>43</v>
      </c>
    </row>
    <row r="93" spans="1:29" s="176" customFormat="1" ht="116.6" x14ac:dyDescent="0.4">
      <c r="A93" s="61" t="s">
        <v>559</v>
      </c>
      <c r="B93" s="61" t="s">
        <v>145</v>
      </c>
      <c r="C93" s="61" t="s">
        <v>1067</v>
      </c>
      <c r="D93" s="61" t="s">
        <v>389</v>
      </c>
      <c r="E93" s="61"/>
      <c r="F93" s="149" t="s">
        <v>1037</v>
      </c>
      <c r="G93" s="62"/>
      <c r="H93" s="60">
        <v>110</v>
      </c>
      <c r="I93" s="143" t="s">
        <v>2678</v>
      </c>
      <c r="J93" s="69" t="s">
        <v>2609</v>
      </c>
      <c r="K93" s="64" t="s">
        <v>2675</v>
      </c>
      <c r="L93" s="64"/>
      <c r="M93" s="65"/>
      <c r="N93" s="65" t="s">
        <v>383</v>
      </c>
      <c r="O93" s="65"/>
      <c r="P93" s="65" t="s">
        <v>907</v>
      </c>
      <c r="Q93" s="65" t="s">
        <v>2189</v>
      </c>
      <c r="R93" s="66"/>
      <c r="S93" s="65" t="s">
        <v>565</v>
      </c>
      <c r="T93" s="65" t="s">
        <v>987</v>
      </c>
      <c r="U93" s="65"/>
      <c r="V93" s="65"/>
      <c r="W93" s="66"/>
      <c r="X93" s="66"/>
      <c r="Y93" s="66"/>
      <c r="Z93" s="66"/>
      <c r="AA93" s="66"/>
      <c r="AB93" s="66">
        <v>82</v>
      </c>
      <c r="AC93" s="66">
        <v>89</v>
      </c>
    </row>
    <row r="94" spans="1:29" s="176" customFormat="1" ht="145.75" x14ac:dyDescent="0.4">
      <c r="A94" s="61" t="s">
        <v>21</v>
      </c>
      <c r="B94" s="61" t="s">
        <v>145</v>
      </c>
      <c r="C94" s="61" t="s">
        <v>1067</v>
      </c>
      <c r="D94" s="61" t="s">
        <v>411</v>
      </c>
      <c r="E94" s="61"/>
      <c r="F94" s="136" t="s">
        <v>410</v>
      </c>
      <c r="G94" s="67" t="s">
        <v>412</v>
      </c>
      <c r="H94" s="69">
        <v>444</v>
      </c>
      <c r="I94" s="67" t="s">
        <v>2158</v>
      </c>
      <c r="J94" s="61" t="s">
        <v>1458</v>
      </c>
      <c r="K94" s="64" t="s">
        <v>1432</v>
      </c>
      <c r="L94" s="64"/>
      <c r="M94" s="308" t="s">
        <v>383</v>
      </c>
      <c r="N94" s="308"/>
      <c r="O94" s="308"/>
      <c r="P94" s="308" t="s">
        <v>907</v>
      </c>
      <c r="Q94" s="308" t="s">
        <v>1079</v>
      </c>
      <c r="R94" s="66"/>
      <c r="S94" s="66"/>
      <c r="T94" s="22" t="s">
        <v>1008</v>
      </c>
      <c r="U94" s="22" t="s">
        <v>1080</v>
      </c>
      <c r="V94" s="66"/>
      <c r="W94" s="66"/>
      <c r="X94" s="66"/>
      <c r="Y94" s="21" t="s">
        <v>414</v>
      </c>
      <c r="Z94" s="66"/>
      <c r="AA94" s="66"/>
      <c r="AB94" s="66">
        <v>9</v>
      </c>
      <c r="AC94" s="66">
        <v>10</v>
      </c>
    </row>
    <row r="95" spans="1:29" ht="233.15" x14ac:dyDescent="0.4">
      <c r="A95" s="32" t="s">
        <v>175</v>
      </c>
      <c r="B95" s="32" t="s">
        <v>145</v>
      </c>
      <c r="C95" s="32" t="s">
        <v>1067</v>
      </c>
      <c r="D95" s="32" t="s">
        <v>2867</v>
      </c>
      <c r="E95" s="32" t="s">
        <v>521</v>
      </c>
      <c r="F95" s="136" t="s">
        <v>925</v>
      </c>
      <c r="G95" s="54" t="s">
        <v>1081</v>
      </c>
      <c r="H95" s="31">
        <v>32</v>
      </c>
      <c r="I95" s="83" t="s">
        <v>522</v>
      </c>
      <c r="J95" s="68" t="s">
        <v>1478</v>
      </c>
      <c r="K95" s="59" t="s">
        <v>1427</v>
      </c>
      <c r="L95" s="59"/>
      <c r="M95" s="21" t="s">
        <v>383</v>
      </c>
      <c r="N95" s="21"/>
      <c r="O95" s="21"/>
      <c r="P95" s="21"/>
      <c r="Q95" s="21" t="s">
        <v>523</v>
      </c>
      <c r="R95" s="22"/>
      <c r="S95" s="22" t="s">
        <v>1082</v>
      </c>
      <c r="T95" s="153" t="s">
        <v>1008</v>
      </c>
      <c r="U95" s="21" t="s">
        <v>1083</v>
      </c>
      <c r="V95" s="22"/>
      <c r="W95" s="22"/>
      <c r="X95" s="22"/>
      <c r="Y95" s="21" t="s">
        <v>524</v>
      </c>
      <c r="Z95" s="22"/>
      <c r="AA95" s="22"/>
      <c r="AB95" s="22">
        <v>59</v>
      </c>
      <c r="AC95" s="22">
        <v>63</v>
      </c>
    </row>
    <row r="96" spans="1:29" s="176" customFormat="1" ht="43.75" x14ac:dyDescent="0.4">
      <c r="A96" s="60" t="s">
        <v>388</v>
      </c>
      <c r="B96" s="61" t="s">
        <v>145</v>
      </c>
      <c r="C96" s="61"/>
      <c r="D96" s="60" t="s">
        <v>389</v>
      </c>
      <c r="E96" s="60"/>
      <c r="F96" s="136" t="s">
        <v>390</v>
      </c>
      <c r="G96" s="62"/>
      <c r="H96" s="60">
        <v>33</v>
      </c>
      <c r="I96" s="143" t="s">
        <v>2622</v>
      </c>
      <c r="J96" s="64" t="s">
        <v>2623</v>
      </c>
      <c r="K96" s="64" t="s">
        <v>2624</v>
      </c>
      <c r="L96" s="64"/>
      <c r="M96" s="65"/>
      <c r="N96" s="65" t="s">
        <v>383</v>
      </c>
      <c r="O96" s="65"/>
      <c r="P96" s="65"/>
      <c r="Q96" s="65"/>
      <c r="R96" s="66"/>
      <c r="S96" s="66"/>
      <c r="T96" s="66"/>
      <c r="U96" s="66"/>
      <c r="V96" s="66"/>
      <c r="W96" s="309"/>
      <c r="X96" s="63"/>
      <c r="Y96" s="66"/>
      <c r="Z96" s="66"/>
      <c r="AA96" s="66"/>
      <c r="AB96" s="22">
        <v>3</v>
      </c>
      <c r="AC96" s="22">
        <v>3</v>
      </c>
    </row>
    <row r="97" spans="1:29" s="176" customFormat="1" ht="102" x14ac:dyDescent="0.4">
      <c r="A97" s="61" t="s">
        <v>11</v>
      </c>
      <c r="B97" s="61" t="s">
        <v>145</v>
      </c>
      <c r="C97" s="61" t="s">
        <v>1067</v>
      </c>
      <c r="D97" s="61" t="s">
        <v>389</v>
      </c>
      <c r="E97" s="61" t="s">
        <v>437</v>
      </c>
      <c r="F97" s="136" t="s">
        <v>410</v>
      </c>
      <c r="G97" s="62"/>
      <c r="H97" s="60">
        <v>8</v>
      </c>
      <c r="I97" s="143" t="s">
        <v>2633</v>
      </c>
      <c r="J97" s="64" t="s">
        <v>2589</v>
      </c>
      <c r="K97" s="64" t="s">
        <v>2619</v>
      </c>
      <c r="L97" s="64"/>
      <c r="M97" s="65" t="s">
        <v>383</v>
      </c>
      <c r="N97" s="65"/>
      <c r="O97" s="65"/>
      <c r="P97" s="65"/>
      <c r="Q97" s="65" t="s">
        <v>438</v>
      </c>
      <c r="R97" s="66"/>
      <c r="S97" s="66"/>
      <c r="T97" s="22" t="s">
        <v>1008</v>
      </c>
      <c r="U97" s="21" t="s">
        <v>1084</v>
      </c>
      <c r="V97" s="66"/>
      <c r="W97" s="66"/>
      <c r="X97" s="66"/>
      <c r="Y97" s="21" t="s">
        <v>439</v>
      </c>
      <c r="Z97" s="66"/>
      <c r="AA97" s="66"/>
      <c r="AB97" s="66">
        <v>20</v>
      </c>
      <c r="AC97" s="66">
        <v>22</v>
      </c>
    </row>
    <row r="98" spans="1:29" s="176" customFormat="1" ht="102" x14ac:dyDescent="0.4">
      <c r="A98" s="61" t="s">
        <v>11</v>
      </c>
      <c r="B98" s="61" t="s">
        <v>145</v>
      </c>
      <c r="C98" s="61"/>
      <c r="D98" s="154" t="s">
        <v>2844</v>
      </c>
      <c r="E98" s="61" t="s">
        <v>437</v>
      </c>
      <c r="F98" s="136" t="s">
        <v>444</v>
      </c>
      <c r="G98" s="62"/>
      <c r="H98" s="60">
        <v>10</v>
      </c>
      <c r="I98" s="143" t="s">
        <v>2634</v>
      </c>
      <c r="J98" s="69" t="s">
        <v>2635</v>
      </c>
      <c r="K98" s="64" t="s">
        <v>2636</v>
      </c>
      <c r="L98" s="64"/>
      <c r="M98" s="65"/>
      <c r="N98" s="65" t="s">
        <v>383</v>
      </c>
      <c r="O98" s="65"/>
      <c r="P98" s="65"/>
      <c r="Q98" s="65" t="s">
        <v>442</v>
      </c>
      <c r="R98" s="66"/>
      <c r="S98" s="65" t="s">
        <v>2697</v>
      </c>
      <c r="T98" s="65"/>
      <c r="U98" s="65"/>
      <c r="V98" s="65"/>
      <c r="W98" s="66"/>
      <c r="X98" s="66"/>
      <c r="Y98" s="66"/>
      <c r="Z98" s="66"/>
      <c r="AA98" s="66"/>
      <c r="AB98" s="66">
        <v>22</v>
      </c>
      <c r="AC98" s="66">
        <v>24</v>
      </c>
    </row>
    <row r="99" spans="1:29" ht="145.75" x14ac:dyDescent="0.4">
      <c r="A99" s="70" t="s">
        <v>10</v>
      </c>
      <c r="B99" s="70" t="s">
        <v>145</v>
      </c>
      <c r="C99" s="70"/>
      <c r="D99" s="70" t="s">
        <v>389</v>
      </c>
      <c r="E99" s="70" t="s">
        <v>415</v>
      </c>
      <c r="F99" s="136" t="s">
        <v>917</v>
      </c>
      <c r="G99" s="71" t="s">
        <v>2247</v>
      </c>
      <c r="H99" s="72">
        <v>34</v>
      </c>
      <c r="I99" s="144" t="s">
        <v>2575</v>
      </c>
      <c r="J99" s="101" t="s">
        <v>2576</v>
      </c>
      <c r="K99" s="76" t="s">
        <v>2577</v>
      </c>
      <c r="L99" s="76"/>
      <c r="M99" s="74"/>
      <c r="N99" s="74" t="s">
        <v>383</v>
      </c>
      <c r="O99" s="74"/>
      <c r="P99" s="74" t="s">
        <v>907</v>
      </c>
      <c r="Q99" s="74" t="s">
        <v>1085</v>
      </c>
      <c r="R99" s="77"/>
      <c r="S99" s="74" t="s">
        <v>1086</v>
      </c>
      <c r="T99" s="74" t="s">
        <v>2187</v>
      </c>
      <c r="U99" s="74" t="s">
        <v>1087</v>
      </c>
      <c r="V99" s="74"/>
      <c r="W99" s="77"/>
      <c r="X99" s="77"/>
      <c r="Y99" s="77"/>
      <c r="Z99" s="77"/>
      <c r="AA99" s="77"/>
      <c r="AB99" s="22">
        <v>10</v>
      </c>
      <c r="AC99" s="77">
        <v>11</v>
      </c>
    </row>
    <row r="100" spans="1:29" ht="102" x14ac:dyDescent="0.4">
      <c r="A100" s="70" t="s">
        <v>10</v>
      </c>
      <c r="B100" s="70" t="s">
        <v>145</v>
      </c>
      <c r="C100" s="70"/>
      <c r="D100" s="70" t="s">
        <v>389</v>
      </c>
      <c r="E100" s="70" t="s">
        <v>415</v>
      </c>
      <c r="F100" s="136" t="s">
        <v>917</v>
      </c>
      <c r="G100" s="71"/>
      <c r="H100" s="72">
        <v>36</v>
      </c>
      <c r="I100" s="144" t="s">
        <v>2626</v>
      </c>
      <c r="J100" s="101" t="s">
        <v>2627</v>
      </c>
      <c r="K100" s="76" t="s">
        <v>2628</v>
      </c>
      <c r="L100" s="76"/>
      <c r="M100" s="74"/>
      <c r="N100" s="74"/>
      <c r="O100" s="74"/>
      <c r="P100" s="74"/>
      <c r="Q100" s="74"/>
      <c r="R100" s="77"/>
      <c r="S100" s="74" t="s">
        <v>1088</v>
      </c>
      <c r="T100" s="74" t="s">
        <v>987</v>
      </c>
      <c r="U100" s="74"/>
      <c r="V100" s="74"/>
      <c r="W100" s="77"/>
      <c r="X100" s="77"/>
      <c r="Y100" s="77"/>
      <c r="Z100" s="77"/>
      <c r="AA100" s="77"/>
      <c r="AB100" s="22">
        <v>11</v>
      </c>
      <c r="AC100" s="77">
        <v>12</v>
      </c>
    </row>
    <row r="101" spans="1:29" ht="58.3" x14ac:dyDescent="0.4">
      <c r="A101" s="70" t="s">
        <v>10</v>
      </c>
      <c r="B101" s="70" t="s">
        <v>145</v>
      </c>
      <c r="C101" s="70"/>
      <c r="D101" s="70" t="s">
        <v>389</v>
      </c>
      <c r="E101" s="70" t="s">
        <v>415</v>
      </c>
      <c r="F101" s="136" t="s">
        <v>917</v>
      </c>
      <c r="G101" s="71"/>
      <c r="H101" s="72">
        <v>38</v>
      </c>
      <c r="I101" s="144" t="s">
        <v>2629</v>
      </c>
      <c r="J101" s="101" t="s">
        <v>2587</v>
      </c>
      <c r="K101" s="76" t="s">
        <v>2628</v>
      </c>
      <c r="L101" s="76"/>
      <c r="M101" s="74"/>
      <c r="N101" s="74"/>
      <c r="O101" s="74" t="s">
        <v>383</v>
      </c>
      <c r="P101" s="74"/>
      <c r="Q101" s="74"/>
      <c r="R101" s="77"/>
      <c r="S101" s="74" t="s">
        <v>416</v>
      </c>
      <c r="T101" s="74"/>
      <c r="U101" s="74"/>
      <c r="V101" s="74"/>
      <c r="W101" s="77"/>
      <c r="X101" s="77"/>
      <c r="Y101" s="77"/>
      <c r="Z101" s="77"/>
      <c r="AA101" s="77"/>
      <c r="AB101" s="22">
        <v>12</v>
      </c>
      <c r="AC101" s="77">
        <v>13</v>
      </c>
    </row>
    <row r="102" spans="1:29" ht="174.9" x14ac:dyDescent="0.4">
      <c r="A102" s="32" t="s">
        <v>10</v>
      </c>
      <c r="B102" s="32" t="s">
        <v>145</v>
      </c>
      <c r="C102" s="32"/>
      <c r="D102" s="32" t="s">
        <v>389</v>
      </c>
      <c r="E102" s="32" t="s">
        <v>415</v>
      </c>
      <c r="F102" s="136" t="s">
        <v>925</v>
      </c>
      <c r="G102" s="54" t="s">
        <v>2698</v>
      </c>
      <c r="H102" s="31">
        <v>39</v>
      </c>
      <c r="I102" s="83" t="s">
        <v>2632</v>
      </c>
      <c r="J102" s="68" t="s">
        <v>2588</v>
      </c>
      <c r="K102" s="59" t="s">
        <v>2628</v>
      </c>
      <c r="L102" s="59"/>
      <c r="M102" s="21"/>
      <c r="N102" s="21" t="s">
        <v>383</v>
      </c>
      <c r="O102" s="21"/>
      <c r="P102" s="21" t="s">
        <v>907</v>
      </c>
      <c r="Q102" s="21" t="s">
        <v>1089</v>
      </c>
      <c r="R102" s="22"/>
      <c r="S102" s="21" t="s">
        <v>1090</v>
      </c>
      <c r="T102" s="21" t="s">
        <v>1091</v>
      </c>
      <c r="U102" s="21"/>
      <c r="V102" s="21"/>
      <c r="W102" s="22"/>
      <c r="X102" s="22"/>
      <c r="Y102" s="22"/>
      <c r="Z102" s="22"/>
      <c r="AA102" s="22"/>
      <c r="AB102" s="22">
        <v>15</v>
      </c>
      <c r="AC102" s="22">
        <v>17</v>
      </c>
    </row>
    <row r="103" spans="1:29" ht="87.45" x14ac:dyDescent="0.4">
      <c r="A103" s="32" t="s">
        <v>397</v>
      </c>
      <c r="B103" s="32" t="s">
        <v>145</v>
      </c>
      <c r="C103" s="32"/>
      <c r="D103" s="32" t="s">
        <v>2865</v>
      </c>
      <c r="E103" s="32" t="s">
        <v>398</v>
      </c>
      <c r="F103" s="136" t="s">
        <v>925</v>
      </c>
      <c r="G103" s="92" t="s">
        <v>2214</v>
      </c>
      <c r="H103" s="31">
        <v>3</v>
      </c>
      <c r="I103" s="83" t="s">
        <v>399</v>
      </c>
      <c r="J103" s="68" t="s">
        <v>1455</v>
      </c>
      <c r="K103" s="59" t="s">
        <v>1416</v>
      </c>
      <c r="L103" s="59"/>
      <c r="M103" s="21" t="s">
        <v>383</v>
      </c>
      <c r="N103" s="21"/>
      <c r="O103" s="21"/>
      <c r="P103" s="21"/>
      <c r="Q103" s="59" t="s">
        <v>1363</v>
      </c>
      <c r="R103" s="22"/>
      <c r="S103" s="22"/>
      <c r="T103" s="24" t="s">
        <v>1092</v>
      </c>
      <c r="U103" s="21" t="s">
        <v>1093</v>
      </c>
      <c r="V103" s="22"/>
      <c r="W103" s="22"/>
      <c r="X103" s="22"/>
      <c r="Y103" s="22"/>
      <c r="Z103" s="22"/>
      <c r="AA103" s="22"/>
      <c r="AB103" s="22">
        <v>5</v>
      </c>
      <c r="AC103" s="22">
        <v>6</v>
      </c>
    </row>
    <row r="104" spans="1:29" ht="72.900000000000006" x14ac:dyDescent="0.4">
      <c r="A104" s="31" t="s">
        <v>9</v>
      </c>
      <c r="B104" s="32" t="s">
        <v>145</v>
      </c>
      <c r="C104" s="32"/>
      <c r="D104" s="37" t="s">
        <v>2842</v>
      </c>
      <c r="E104" s="31" t="s">
        <v>382</v>
      </c>
      <c r="F104" s="136" t="s">
        <v>925</v>
      </c>
      <c r="G104" s="92" t="s">
        <v>2699</v>
      </c>
      <c r="H104" s="31">
        <v>9</v>
      </c>
      <c r="I104" s="83" t="s">
        <v>2618</v>
      </c>
      <c r="J104" s="68" t="s">
        <v>2585</v>
      </c>
      <c r="K104" s="59" t="s">
        <v>2619</v>
      </c>
      <c r="L104" s="59"/>
      <c r="M104" s="21" t="s">
        <v>383</v>
      </c>
      <c r="N104" s="21"/>
      <c r="O104" s="21"/>
      <c r="P104" s="21"/>
      <c r="Q104" s="21"/>
      <c r="R104" s="22"/>
      <c r="S104" s="22"/>
      <c r="T104" s="22"/>
      <c r="U104" s="22"/>
      <c r="V104" s="22"/>
      <c r="W104" s="57"/>
      <c r="X104" s="56"/>
      <c r="Y104" s="22"/>
      <c r="Z104" s="22"/>
      <c r="AA104" s="22"/>
      <c r="AB104" s="22">
        <v>1</v>
      </c>
      <c r="AC104" s="22">
        <v>1</v>
      </c>
    </row>
    <row r="105" spans="1:29" s="176" customFormat="1" ht="145.75" x14ac:dyDescent="0.4">
      <c r="A105" s="60" t="s">
        <v>9</v>
      </c>
      <c r="B105" s="61" t="s">
        <v>384</v>
      </c>
      <c r="C105" s="61" t="s">
        <v>1094</v>
      </c>
      <c r="D105" s="60" t="s">
        <v>385</v>
      </c>
      <c r="E105" s="60" t="s">
        <v>382</v>
      </c>
      <c r="F105" s="136" t="s">
        <v>444</v>
      </c>
      <c r="G105" s="62"/>
      <c r="H105" s="60">
        <v>14</v>
      </c>
      <c r="I105" s="143" t="s">
        <v>2620</v>
      </c>
      <c r="J105" s="61" t="s">
        <v>2621</v>
      </c>
      <c r="K105" s="64" t="s">
        <v>2619</v>
      </c>
      <c r="L105" s="64"/>
      <c r="M105" s="65"/>
      <c r="N105" s="65" t="s">
        <v>383</v>
      </c>
      <c r="O105" s="65"/>
      <c r="P105" s="65" t="s">
        <v>907</v>
      </c>
      <c r="Q105" s="65" t="s">
        <v>1095</v>
      </c>
      <c r="R105" s="66"/>
      <c r="S105" s="66"/>
      <c r="T105" s="21" t="s">
        <v>1096</v>
      </c>
      <c r="U105" s="21"/>
      <c r="V105" s="66"/>
      <c r="W105" s="309"/>
      <c r="X105" s="63"/>
      <c r="Y105" s="65" t="s">
        <v>387</v>
      </c>
      <c r="Z105" s="66"/>
      <c r="AA105" s="66"/>
      <c r="AB105" s="66">
        <v>2</v>
      </c>
      <c r="AC105" s="66">
        <v>2</v>
      </c>
    </row>
    <row r="106" spans="1:29" ht="75.75" customHeight="1" x14ac:dyDescent="0.4">
      <c r="A106" s="32" t="s">
        <v>454</v>
      </c>
      <c r="B106" s="32" t="s">
        <v>111</v>
      </c>
      <c r="C106" s="32"/>
      <c r="D106" s="32" t="s">
        <v>2735</v>
      </c>
      <c r="E106" s="32" t="s">
        <v>451</v>
      </c>
      <c r="F106" s="136" t="s">
        <v>925</v>
      </c>
      <c r="G106" s="30"/>
      <c r="H106" s="31" t="s">
        <v>179</v>
      </c>
      <c r="I106" s="83" t="s">
        <v>2548</v>
      </c>
      <c r="J106" s="68" t="s">
        <v>2549</v>
      </c>
      <c r="K106" s="59" t="s">
        <v>2550</v>
      </c>
      <c r="L106" s="32"/>
      <c r="M106" s="21" t="s">
        <v>383</v>
      </c>
      <c r="N106" s="21"/>
      <c r="O106" s="21"/>
      <c r="P106" s="21"/>
      <c r="Q106" s="21" t="s">
        <v>457</v>
      </c>
      <c r="R106" s="21" t="s">
        <v>458</v>
      </c>
      <c r="S106" s="21" t="s">
        <v>459</v>
      </c>
      <c r="T106" s="21"/>
      <c r="U106" s="21"/>
      <c r="V106" s="21"/>
      <c r="W106" s="22"/>
      <c r="X106" s="22"/>
      <c r="Y106" s="22"/>
      <c r="Z106" s="22"/>
      <c r="AA106" s="22"/>
      <c r="AB106" s="22">
        <v>28</v>
      </c>
      <c r="AC106" s="22">
        <v>30</v>
      </c>
    </row>
    <row r="107" spans="1:29" ht="87.45" x14ac:dyDescent="0.4">
      <c r="A107" s="32" t="s">
        <v>12</v>
      </c>
      <c r="B107" s="32" t="s">
        <v>111</v>
      </c>
      <c r="C107" s="32"/>
      <c r="D107" s="32" t="s">
        <v>2735</v>
      </c>
      <c r="E107" s="32" t="s">
        <v>490</v>
      </c>
      <c r="F107" s="136" t="s">
        <v>925</v>
      </c>
      <c r="G107" s="92" t="s">
        <v>2700</v>
      </c>
      <c r="H107" s="31">
        <v>23</v>
      </c>
      <c r="I107" s="83" t="s">
        <v>2662</v>
      </c>
      <c r="J107" s="68" t="s">
        <v>2605</v>
      </c>
      <c r="K107" s="59" t="s">
        <v>2649</v>
      </c>
      <c r="L107" s="59"/>
      <c r="M107" s="21"/>
      <c r="N107" s="21" t="s">
        <v>383</v>
      </c>
      <c r="O107" s="21"/>
      <c r="P107" s="21" t="s">
        <v>907</v>
      </c>
      <c r="Q107" s="21" t="s">
        <v>1097</v>
      </c>
      <c r="R107" s="22"/>
      <c r="S107" s="21" t="s">
        <v>502</v>
      </c>
      <c r="T107" s="21" t="s">
        <v>1098</v>
      </c>
      <c r="U107" s="21"/>
      <c r="V107" s="21"/>
      <c r="W107" s="22" t="s">
        <v>383</v>
      </c>
      <c r="X107" s="22"/>
      <c r="Y107" s="22"/>
      <c r="Z107" s="22"/>
      <c r="AA107" s="22"/>
      <c r="AB107" s="22">
        <v>51</v>
      </c>
      <c r="AC107" s="22">
        <v>54</v>
      </c>
    </row>
    <row r="108" spans="1:29" s="176" customFormat="1" ht="88.75" customHeight="1" x14ac:dyDescent="0.4">
      <c r="A108" s="165" t="s">
        <v>616</v>
      </c>
      <c r="B108" s="61" t="s">
        <v>111</v>
      </c>
      <c r="C108" s="61"/>
      <c r="D108" s="61" t="s">
        <v>2872</v>
      </c>
      <c r="E108" s="61"/>
      <c r="F108" s="137" t="s">
        <v>444</v>
      </c>
      <c r="G108" s="166"/>
      <c r="H108" s="167" t="s">
        <v>617</v>
      </c>
      <c r="I108" s="168" t="s">
        <v>2564</v>
      </c>
      <c r="J108" s="169" t="s">
        <v>2565</v>
      </c>
      <c r="K108" s="61" t="s">
        <v>2566</v>
      </c>
      <c r="L108" s="61"/>
      <c r="M108" s="65"/>
      <c r="N108" s="65" t="s">
        <v>383</v>
      </c>
      <c r="O108" s="65"/>
      <c r="P108" s="65"/>
      <c r="Q108" s="65" t="s">
        <v>618</v>
      </c>
      <c r="R108" s="66"/>
      <c r="S108" s="65" t="s">
        <v>619</v>
      </c>
      <c r="T108" s="65"/>
      <c r="U108" s="65"/>
      <c r="V108" s="65"/>
      <c r="W108" s="66"/>
      <c r="X108" s="66"/>
      <c r="Y108" s="66"/>
      <c r="Z108" s="66"/>
      <c r="AA108" s="66"/>
      <c r="AB108" s="66">
        <v>109</v>
      </c>
      <c r="AC108" s="66">
        <v>121</v>
      </c>
    </row>
    <row r="109" spans="1:29" s="176" customFormat="1" ht="88.75" customHeight="1" x14ac:dyDescent="0.4">
      <c r="A109" s="165"/>
      <c r="B109" s="61" t="s">
        <v>111</v>
      </c>
      <c r="C109" s="61"/>
      <c r="D109" s="61" t="s">
        <v>2872</v>
      </c>
      <c r="E109" s="61"/>
      <c r="F109" s="138"/>
      <c r="G109" s="166"/>
      <c r="H109" s="167"/>
      <c r="I109" s="168"/>
      <c r="J109" s="169"/>
      <c r="K109" s="64" t="s">
        <v>2561</v>
      </c>
      <c r="L109" s="64"/>
      <c r="M109" s="65"/>
      <c r="N109" s="65"/>
      <c r="O109" s="65"/>
      <c r="P109" s="65"/>
      <c r="Q109" s="65"/>
      <c r="R109" s="66"/>
      <c r="S109" s="65"/>
      <c r="T109" s="65"/>
      <c r="U109" s="65"/>
      <c r="V109" s="65"/>
      <c r="W109" s="66"/>
      <c r="X109" s="66"/>
      <c r="Y109" s="66"/>
      <c r="Z109" s="66"/>
      <c r="AA109" s="66"/>
      <c r="AB109" s="66">
        <v>110</v>
      </c>
      <c r="AC109" s="66">
        <v>122</v>
      </c>
    </row>
    <row r="110" spans="1:29" s="176" customFormat="1" ht="174.9" x14ac:dyDescent="0.4">
      <c r="A110" s="60" t="s">
        <v>251</v>
      </c>
      <c r="B110" s="61" t="s">
        <v>111</v>
      </c>
      <c r="C110" s="61"/>
      <c r="D110" s="60" t="s">
        <v>392</v>
      </c>
      <c r="E110" s="60" t="s">
        <v>382</v>
      </c>
      <c r="F110" s="149" t="s">
        <v>1099</v>
      </c>
      <c r="G110" s="30"/>
      <c r="H110" s="31">
        <v>615</v>
      </c>
      <c r="I110" s="54" t="s">
        <v>621</v>
      </c>
      <c r="J110" s="32" t="s">
        <v>1498</v>
      </c>
      <c r="K110" s="32" t="s">
        <v>1418</v>
      </c>
      <c r="L110" s="31"/>
      <c r="M110" s="65"/>
      <c r="N110" s="65"/>
      <c r="O110" s="65"/>
      <c r="P110" s="65"/>
      <c r="Q110" s="65"/>
      <c r="R110" s="66"/>
      <c r="S110" s="66"/>
      <c r="T110" s="24" t="s">
        <v>1100</v>
      </c>
      <c r="U110" s="21" t="s">
        <v>1101</v>
      </c>
      <c r="V110" s="66"/>
      <c r="W110" s="66"/>
      <c r="X110" s="66"/>
      <c r="Y110" s="65" t="s">
        <v>622</v>
      </c>
      <c r="Z110" s="66"/>
      <c r="AA110" s="66"/>
      <c r="AB110" s="66">
        <v>611</v>
      </c>
      <c r="AC110" s="66">
        <v>125</v>
      </c>
    </row>
    <row r="111" spans="1:29" ht="87.45" x14ac:dyDescent="0.4">
      <c r="A111" s="31" t="s">
        <v>251</v>
      </c>
      <c r="B111" s="32" t="s">
        <v>111</v>
      </c>
      <c r="C111" s="32"/>
      <c r="D111" s="31" t="s">
        <v>392</v>
      </c>
      <c r="E111" s="31"/>
      <c r="F111" s="136" t="s">
        <v>925</v>
      </c>
      <c r="G111" s="30"/>
      <c r="H111" s="31">
        <v>609</v>
      </c>
      <c r="I111" s="54" t="s">
        <v>240</v>
      </c>
      <c r="J111" s="31"/>
      <c r="K111" s="32" t="s">
        <v>1418</v>
      </c>
      <c r="L111" s="31"/>
      <c r="M111" s="21"/>
      <c r="N111" s="21"/>
      <c r="O111" s="21"/>
      <c r="P111" s="21"/>
      <c r="Q111" s="21"/>
      <c r="R111" s="22"/>
      <c r="S111" s="22"/>
      <c r="T111" s="22"/>
      <c r="U111" s="21" t="s">
        <v>1102</v>
      </c>
      <c r="V111" s="22"/>
      <c r="W111" s="22"/>
      <c r="X111" s="22"/>
      <c r="Y111" s="22"/>
      <c r="Z111" s="22"/>
      <c r="AA111" s="22"/>
      <c r="AB111" s="22">
        <v>605</v>
      </c>
      <c r="AC111" s="22">
        <v>124</v>
      </c>
    </row>
    <row r="112" spans="1:29" ht="72.900000000000006" x14ac:dyDescent="0.4">
      <c r="A112" s="31" t="s">
        <v>9</v>
      </c>
      <c r="B112" s="32" t="s">
        <v>391</v>
      </c>
      <c r="C112" s="32"/>
      <c r="D112" s="37" t="s">
        <v>2843</v>
      </c>
      <c r="E112" s="31"/>
      <c r="F112" s="136" t="s">
        <v>906</v>
      </c>
      <c r="G112" s="92" t="s">
        <v>2222</v>
      </c>
      <c r="H112" s="31">
        <v>616</v>
      </c>
      <c r="I112" s="54" t="s">
        <v>393</v>
      </c>
      <c r="J112" s="32" t="s">
        <v>1476</v>
      </c>
      <c r="K112" s="32" t="s">
        <v>1418</v>
      </c>
      <c r="L112" s="31"/>
      <c r="M112" s="21"/>
      <c r="N112" s="21"/>
      <c r="O112" s="21"/>
      <c r="P112" s="21"/>
      <c r="Q112" s="21"/>
      <c r="R112" s="22"/>
      <c r="S112" s="22"/>
      <c r="T112" s="22" t="s">
        <v>1103</v>
      </c>
      <c r="U112" s="21" t="s">
        <v>1104</v>
      </c>
      <c r="V112" s="22"/>
      <c r="W112" s="22"/>
      <c r="X112" s="22"/>
      <c r="Y112" s="22"/>
      <c r="Z112" s="22"/>
      <c r="AA112" s="22"/>
      <c r="AB112" s="22">
        <v>612</v>
      </c>
      <c r="AC112" s="22">
        <v>4</v>
      </c>
    </row>
    <row r="113" spans="1:29" s="176" customFormat="1" ht="102" x14ac:dyDescent="0.4">
      <c r="A113" s="165" t="s">
        <v>391</v>
      </c>
      <c r="B113" s="61" t="s">
        <v>391</v>
      </c>
      <c r="C113" s="61"/>
      <c r="D113" s="154" t="s">
        <v>2846</v>
      </c>
      <c r="E113" s="61"/>
      <c r="F113" s="137" t="s">
        <v>444</v>
      </c>
      <c r="G113" s="166"/>
      <c r="H113" s="170" t="s">
        <v>552</v>
      </c>
      <c r="I113" s="171" t="s">
        <v>2580</v>
      </c>
      <c r="J113" s="61" t="s">
        <v>2581</v>
      </c>
      <c r="K113" s="64" t="s">
        <v>2582</v>
      </c>
      <c r="L113" s="64"/>
      <c r="M113" s="65"/>
      <c r="N113" s="65" t="s">
        <v>383</v>
      </c>
      <c r="O113" s="65"/>
      <c r="P113" s="65" t="s">
        <v>907</v>
      </c>
      <c r="Q113" s="65" t="s">
        <v>1105</v>
      </c>
      <c r="R113" s="65" t="s">
        <v>554</v>
      </c>
      <c r="S113" s="65" t="s">
        <v>1106</v>
      </c>
      <c r="T113" s="65" t="s">
        <v>987</v>
      </c>
      <c r="U113" s="65"/>
      <c r="V113" s="65"/>
      <c r="W113" s="66" t="s">
        <v>383</v>
      </c>
      <c r="X113" s="66"/>
      <c r="Y113" s="65" t="s">
        <v>555</v>
      </c>
      <c r="Z113" s="66"/>
      <c r="AA113" s="66"/>
      <c r="AB113" s="66">
        <v>72</v>
      </c>
      <c r="AC113" s="66">
        <v>78</v>
      </c>
    </row>
    <row r="114" spans="1:29" s="176" customFormat="1" ht="102" x14ac:dyDescent="0.4">
      <c r="A114" s="165"/>
      <c r="B114" s="61" t="s">
        <v>391</v>
      </c>
      <c r="C114" s="61"/>
      <c r="D114" s="154" t="s">
        <v>2846</v>
      </c>
      <c r="E114" s="61"/>
      <c r="F114" s="138"/>
      <c r="G114" s="166"/>
      <c r="H114" s="170"/>
      <c r="I114" s="171"/>
      <c r="J114" s="64" t="s">
        <v>2669</v>
      </c>
      <c r="K114" s="64" t="s">
        <v>2670</v>
      </c>
      <c r="L114" s="64"/>
      <c r="M114" s="65"/>
      <c r="N114" s="65" t="s">
        <v>383</v>
      </c>
      <c r="O114" s="65"/>
      <c r="P114" s="65"/>
      <c r="Q114" s="65"/>
      <c r="R114" s="66"/>
      <c r="S114" s="66"/>
      <c r="T114" s="66"/>
      <c r="U114" s="66"/>
      <c r="V114" s="66"/>
      <c r="W114" s="66" t="s">
        <v>383</v>
      </c>
      <c r="X114" s="66"/>
      <c r="Y114" s="66"/>
      <c r="Z114" s="66"/>
      <c r="AA114" s="66"/>
      <c r="AB114" s="66">
        <v>73</v>
      </c>
      <c r="AC114" s="66">
        <v>79</v>
      </c>
    </row>
    <row r="115" spans="1:29" s="176" customFormat="1" ht="102" x14ac:dyDescent="0.4">
      <c r="A115" s="61" t="s">
        <v>391</v>
      </c>
      <c r="B115" s="61" t="s">
        <v>391</v>
      </c>
      <c r="C115" s="61"/>
      <c r="D115" s="154" t="s">
        <v>2846</v>
      </c>
      <c r="E115" s="61"/>
      <c r="F115" s="149" t="s">
        <v>1037</v>
      </c>
      <c r="G115" s="62"/>
      <c r="H115" s="60">
        <v>117</v>
      </c>
      <c r="I115" s="143" t="s">
        <v>2671</v>
      </c>
      <c r="J115" s="69" t="s">
        <v>2672</v>
      </c>
      <c r="K115" s="64" t="s">
        <v>2659</v>
      </c>
      <c r="L115" s="64"/>
      <c r="M115" s="65"/>
      <c r="N115" s="65" t="s">
        <v>383</v>
      </c>
      <c r="O115" s="65"/>
      <c r="P115" s="65" t="s">
        <v>907</v>
      </c>
      <c r="Q115" s="65" t="s">
        <v>1107</v>
      </c>
      <c r="R115" s="66"/>
      <c r="S115" s="66"/>
      <c r="T115" s="66"/>
      <c r="U115" s="66"/>
      <c r="V115" s="66"/>
      <c r="W115" s="66" t="s">
        <v>383</v>
      </c>
      <c r="X115" s="66"/>
      <c r="Y115" s="66"/>
      <c r="Z115" s="66"/>
      <c r="AA115" s="66"/>
      <c r="AB115" s="66">
        <v>74</v>
      </c>
      <c r="AC115" s="66">
        <v>80</v>
      </c>
    </row>
    <row r="116" spans="1:29" s="176" customFormat="1" ht="102" x14ac:dyDescent="0.4">
      <c r="A116" s="165" t="s">
        <v>391</v>
      </c>
      <c r="B116" s="61" t="s">
        <v>391</v>
      </c>
      <c r="C116" s="61"/>
      <c r="D116" s="154" t="s">
        <v>2846</v>
      </c>
      <c r="E116" s="61"/>
      <c r="F116" s="139" t="s">
        <v>1108</v>
      </c>
      <c r="G116" s="166"/>
      <c r="H116" s="167" t="s">
        <v>556</v>
      </c>
      <c r="I116" s="168" t="s">
        <v>2559</v>
      </c>
      <c r="J116" s="169" t="s">
        <v>2547</v>
      </c>
      <c r="K116" s="61" t="s">
        <v>2560</v>
      </c>
      <c r="L116" s="61"/>
      <c r="M116" s="65"/>
      <c r="N116" s="65" t="s">
        <v>383</v>
      </c>
      <c r="O116" s="65"/>
      <c r="P116" s="65"/>
      <c r="Q116" s="65"/>
      <c r="R116" s="66"/>
      <c r="S116" s="66"/>
      <c r="T116" s="66"/>
      <c r="U116" s="66"/>
      <c r="V116" s="66"/>
      <c r="W116" s="66" t="s">
        <v>383</v>
      </c>
      <c r="X116" s="66"/>
      <c r="Y116" s="66"/>
      <c r="Z116" s="66"/>
      <c r="AA116" s="66"/>
      <c r="AB116" s="66">
        <v>75</v>
      </c>
      <c r="AC116" s="66">
        <v>81</v>
      </c>
    </row>
    <row r="117" spans="1:29" s="176" customFormat="1" ht="160.30000000000001" x14ac:dyDescent="0.4">
      <c r="A117" s="165"/>
      <c r="B117" s="61" t="s">
        <v>391</v>
      </c>
      <c r="C117" s="61"/>
      <c r="D117" s="154" t="s">
        <v>2846</v>
      </c>
      <c r="E117" s="61"/>
      <c r="F117" s="138"/>
      <c r="G117" s="166"/>
      <c r="H117" s="167"/>
      <c r="I117" s="168"/>
      <c r="J117" s="169"/>
      <c r="K117" s="64" t="s">
        <v>2561</v>
      </c>
      <c r="L117" s="64"/>
      <c r="M117" s="65"/>
      <c r="N117" s="65"/>
      <c r="O117" s="65"/>
      <c r="P117" s="65"/>
      <c r="Q117" s="65"/>
      <c r="R117" s="66"/>
      <c r="S117" s="66"/>
      <c r="T117" s="147" t="s">
        <v>1109</v>
      </c>
      <c r="U117" s="65" t="s">
        <v>1110</v>
      </c>
      <c r="V117" s="66"/>
      <c r="W117" s="66"/>
      <c r="X117" s="66"/>
      <c r="Y117" s="66"/>
      <c r="Z117" s="66"/>
      <c r="AA117" s="66"/>
      <c r="AB117" s="66">
        <v>76</v>
      </c>
      <c r="AC117" s="66">
        <v>82</v>
      </c>
    </row>
    <row r="118" spans="1:29" s="176" customFormat="1" ht="116.6" x14ac:dyDescent="0.4">
      <c r="A118" s="165" t="s">
        <v>557</v>
      </c>
      <c r="B118" s="61" t="s">
        <v>391</v>
      </c>
      <c r="C118" s="61"/>
      <c r="D118" s="154" t="s">
        <v>2846</v>
      </c>
      <c r="E118" s="61"/>
      <c r="F118" s="149" t="s">
        <v>1037</v>
      </c>
      <c r="G118" s="166"/>
      <c r="H118" s="167" t="s">
        <v>558</v>
      </c>
      <c r="I118" s="168" t="s">
        <v>2562</v>
      </c>
      <c r="J118" s="169" t="s">
        <v>2563</v>
      </c>
      <c r="K118" s="61" t="s">
        <v>2560</v>
      </c>
      <c r="L118" s="61"/>
      <c r="M118" s="65"/>
      <c r="N118" s="65" t="s">
        <v>383</v>
      </c>
      <c r="O118" s="65"/>
      <c r="P118" s="65" t="s">
        <v>907</v>
      </c>
      <c r="Q118" s="65" t="s">
        <v>1107</v>
      </c>
      <c r="R118" s="66"/>
      <c r="S118" s="66"/>
      <c r="T118" s="65" t="s">
        <v>1111</v>
      </c>
      <c r="U118" s="65"/>
      <c r="V118" s="66"/>
      <c r="W118" s="66" t="s">
        <v>383</v>
      </c>
      <c r="X118" s="66"/>
      <c r="Y118" s="66"/>
      <c r="Z118" s="66"/>
      <c r="AA118" s="66"/>
      <c r="AB118" s="66">
        <v>77</v>
      </c>
      <c r="AC118" s="66">
        <v>83</v>
      </c>
    </row>
    <row r="119" spans="1:29" s="176" customFormat="1" ht="116.6" x14ac:dyDescent="0.4">
      <c r="A119" s="165"/>
      <c r="B119" s="61" t="s">
        <v>391</v>
      </c>
      <c r="C119" s="61"/>
      <c r="D119" s="154" t="s">
        <v>2846</v>
      </c>
      <c r="E119" s="61"/>
      <c r="F119" s="149" t="s">
        <v>1037</v>
      </c>
      <c r="G119" s="166"/>
      <c r="H119" s="167"/>
      <c r="I119" s="168"/>
      <c r="J119" s="169"/>
      <c r="K119" s="64" t="s">
        <v>2561</v>
      </c>
      <c r="L119" s="64"/>
      <c r="M119" s="65"/>
      <c r="N119" s="65"/>
      <c r="O119" s="65"/>
      <c r="P119" s="65"/>
      <c r="Q119" s="65"/>
      <c r="R119" s="66"/>
      <c r="S119" s="66"/>
      <c r="T119" s="65" t="s">
        <v>1111</v>
      </c>
      <c r="U119" s="65"/>
      <c r="V119" s="66"/>
      <c r="W119" s="66"/>
      <c r="X119" s="66"/>
      <c r="Y119" s="66"/>
      <c r="Z119" s="66"/>
      <c r="AA119" s="66"/>
      <c r="AB119" s="66">
        <v>78</v>
      </c>
      <c r="AC119" s="66">
        <v>84</v>
      </c>
    </row>
    <row r="120" spans="1:29" s="176" customFormat="1" ht="102" x14ac:dyDescent="0.4">
      <c r="A120" s="61" t="s">
        <v>559</v>
      </c>
      <c r="B120" s="61" t="s">
        <v>391</v>
      </c>
      <c r="C120" s="61"/>
      <c r="D120" s="154" t="s">
        <v>2846</v>
      </c>
      <c r="E120" s="61"/>
      <c r="F120" s="149" t="s">
        <v>1112</v>
      </c>
      <c r="G120" s="62"/>
      <c r="H120" s="60">
        <v>107</v>
      </c>
      <c r="I120" s="143" t="s">
        <v>2148</v>
      </c>
      <c r="J120" s="69" t="s">
        <v>1483</v>
      </c>
      <c r="K120" s="64" t="s">
        <v>1428</v>
      </c>
      <c r="L120" s="64"/>
      <c r="M120" s="65"/>
      <c r="N120" s="65" t="s">
        <v>383</v>
      </c>
      <c r="O120" s="65"/>
      <c r="P120" s="65"/>
      <c r="Q120" s="65"/>
      <c r="R120" s="66"/>
      <c r="S120" s="147" t="s">
        <v>1113</v>
      </c>
      <c r="T120" s="65"/>
      <c r="U120" s="65"/>
      <c r="V120" s="65"/>
      <c r="W120" s="66"/>
      <c r="X120" s="66"/>
      <c r="Y120" s="66"/>
      <c r="Z120" s="66"/>
      <c r="AA120" s="66"/>
      <c r="AB120" s="66">
        <v>79</v>
      </c>
      <c r="AC120" s="66">
        <v>85</v>
      </c>
    </row>
    <row r="121" spans="1:29" ht="117.9" customHeight="1" x14ac:dyDescent="0.4">
      <c r="A121" s="31" t="s">
        <v>616</v>
      </c>
      <c r="B121" s="32" t="s">
        <v>620</v>
      </c>
      <c r="C121" s="32"/>
      <c r="D121" s="37" t="s">
        <v>2873</v>
      </c>
      <c r="E121" s="31"/>
      <c r="F121" s="136" t="s">
        <v>925</v>
      </c>
      <c r="G121" s="30"/>
      <c r="H121" s="31">
        <v>624</v>
      </c>
      <c r="I121" s="54" t="s">
        <v>95</v>
      </c>
      <c r="J121" s="32" t="s">
        <v>1497</v>
      </c>
      <c r="K121" s="32" t="s">
        <v>1430</v>
      </c>
      <c r="L121" s="31"/>
      <c r="M121" s="21"/>
      <c r="N121" s="21"/>
      <c r="O121" s="21"/>
      <c r="P121" s="21"/>
      <c r="Q121" s="21"/>
      <c r="R121" s="22"/>
      <c r="S121" s="22"/>
      <c r="T121" s="22"/>
      <c r="U121" s="21" t="s">
        <v>1114</v>
      </c>
      <c r="V121" s="22"/>
      <c r="W121" s="22"/>
      <c r="X121" s="22"/>
      <c r="Y121" s="22"/>
      <c r="Z121" s="22"/>
      <c r="AA121" s="22"/>
      <c r="AB121" s="22">
        <v>620</v>
      </c>
      <c r="AC121" s="22">
        <v>123</v>
      </c>
    </row>
    <row r="122" spans="1:29" s="176" customFormat="1" ht="61.75" customHeight="1" x14ac:dyDescent="0.4">
      <c r="A122" s="61" t="s">
        <v>628</v>
      </c>
      <c r="B122" s="61" t="s">
        <v>629</v>
      </c>
      <c r="C122" s="61"/>
      <c r="D122" s="61" t="s">
        <v>2735</v>
      </c>
      <c r="E122" s="61" t="s">
        <v>513</v>
      </c>
      <c r="F122" s="136" t="s">
        <v>444</v>
      </c>
      <c r="G122" s="62"/>
      <c r="H122" s="60">
        <v>27</v>
      </c>
      <c r="I122" s="143" t="s">
        <v>2679</v>
      </c>
      <c r="J122" s="69" t="s">
        <v>2610</v>
      </c>
      <c r="K122" s="64" t="s">
        <v>2680</v>
      </c>
      <c r="L122" s="64"/>
      <c r="M122" s="65"/>
      <c r="N122" s="65" t="s">
        <v>383</v>
      </c>
      <c r="O122" s="65"/>
      <c r="P122" s="65"/>
      <c r="Q122" s="65" t="s">
        <v>630</v>
      </c>
      <c r="R122" s="66"/>
      <c r="S122" s="66"/>
      <c r="T122" s="66"/>
      <c r="U122" s="66"/>
      <c r="V122" s="66"/>
      <c r="W122" s="66"/>
      <c r="X122" s="66"/>
      <c r="Y122" s="66"/>
      <c r="Z122" s="66"/>
      <c r="AA122" s="66"/>
      <c r="AB122" s="66">
        <v>113</v>
      </c>
      <c r="AC122" s="66">
        <v>131</v>
      </c>
    </row>
    <row r="123" spans="1:29" ht="60.9" customHeight="1" x14ac:dyDescent="0.4">
      <c r="A123" s="32" t="s">
        <v>12</v>
      </c>
      <c r="B123" s="32"/>
      <c r="C123" s="32"/>
      <c r="D123" s="32" t="s">
        <v>2735</v>
      </c>
      <c r="E123" s="32"/>
      <c r="F123" s="136" t="s">
        <v>925</v>
      </c>
      <c r="G123" s="92" t="s">
        <v>243</v>
      </c>
      <c r="H123" s="31">
        <v>19</v>
      </c>
      <c r="I123" s="83" t="s">
        <v>2650</v>
      </c>
      <c r="J123" s="32" t="s">
        <v>2596</v>
      </c>
      <c r="K123" s="59" t="s">
        <v>2649</v>
      </c>
      <c r="L123" s="59"/>
      <c r="M123" s="21" t="s">
        <v>383</v>
      </c>
      <c r="N123" s="21"/>
      <c r="O123" s="21"/>
      <c r="P123" s="21"/>
      <c r="Q123" s="21" t="s">
        <v>484</v>
      </c>
      <c r="R123" s="22"/>
      <c r="S123" s="22"/>
      <c r="T123" s="22"/>
      <c r="U123" s="22"/>
      <c r="V123" s="22"/>
      <c r="W123" s="22"/>
      <c r="X123" s="22"/>
      <c r="Y123" s="22"/>
      <c r="Z123" s="22"/>
      <c r="AA123" s="22"/>
      <c r="AB123" s="22">
        <v>39</v>
      </c>
      <c r="AC123" s="22">
        <v>42</v>
      </c>
    </row>
    <row r="124" spans="1:29" s="176" customFormat="1" ht="102" x14ac:dyDescent="0.4">
      <c r="A124" s="61" t="s">
        <v>12</v>
      </c>
      <c r="B124" s="61"/>
      <c r="C124" s="61"/>
      <c r="D124" s="61" t="s">
        <v>2735</v>
      </c>
      <c r="E124" s="61"/>
      <c r="F124" s="136" t="s">
        <v>444</v>
      </c>
      <c r="G124" s="62"/>
      <c r="H124" s="60">
        <v>21</v>
      </c>
      <c r="I124" s="83" t="s">
        <v>2653</v>
      </c>
      <c r="J124" s="69" t="s">
        <v>2599</v>
      </c>
      <c r="K124" s="64" t="s">
        <v>2649</v>
      </c>
      <c r="L124" s="64"/>
      <c r="M124" s="65" t="s">
        <v>383</v>
      </c>
      <c r="N124" s="65"/>
      <c r="O124" s="65"/>
      <c r="P124" s="65"/>
      <c r="Q124" s="65" t="s">
        <v>2190</v>
      </c>
      <c r="R124" s="66"/>
      <c r="S124" s="66"/>
      <c r="T124" s="21" t="s">
        <v>1115</v>
      </c>
      <c r="U124" s="21" t="s">
        <v>1116</v>
      </c>
      <c r="V124" s="66"/>
      <c r="W124" s="66"/>
      <c r="X124" s="66"/>
      <c r="Y124" s="65" t="s">
        <v>486</v>
      </c>
      <c r="Z124" s="66"/>
      <c r="AA124" s="66"/>
      <c r="AB124" s="66">
        <v>42</v>
      </c>
      <c r="AC124" s="66">
        <v>45</v>
      </c>
    </row>
    <row r="125" spans="1:29" s="176" customFormat="1" ht="59.6" customHeight="1" x14ac:dyDescent="0.4">
      <c r="A125" s="61" t="s">
        <v>12</v>
      </c>
      <c r="B125" s="61"/>
      <c r="C125" s="61"/>
      <c r="D125" s="61" t="s">
        <v>2735</v>
      </c>
      <c r="E125" s="61" t="s">
        <v>451</v>
      </c>
      <c r="F125" s="136" t="s">
        <v>444</v>
      </c>
      <c r="G125" s="62"/>
      <c r="H125" s="60">
        <v>29</v>
      </c>
      <c r="I125" s="143" t="s">
        <v>2656</v>
      </c>
      <c r="J125" s="69" t="s">
        <v>2602</v>
      </c>
      <c r="K125" s="64" t="s">
        <v>2657</v>
      </c>
      <c r="L125" s="64"/>
      <c r="M125" s="65"/>
      <c r="N125" s="65" t="s">
        <v>383</v>
      </c>
      <c r="O125" s="65"/>
      <c r="P125" s="65"/>
      <c r="Q125" s="65"/>
      <c r="R125" s="66"/>
      <c r="S125" s="66"/>
      <c r="T125" s="66"/>
      <c r="U125" s="66"/>
      <c r="V125" s="66"/>
      <c r="W125" s="66"/>
      <c r="X125" s="66"/>
      <c r="Y125" s="66"/>
      <c r="Z125" s="66"/>
      <c r="AA125" s="66"/>
      <c r="AB125" s="66">
        <v>45</v>
      </c>
      <c r="AC125" s="66">
        <v>48</v>
      </c>
    </row>
    <row r="126" spans="1:29" s="176" customFormat="1" ht="204" x14ac:dyDescent="0.4">
      <c r="A126" s="61" t="s">
        <v>12</v>
      </c>
      <c r="B126" s="61"/>
      <c r="C126" s="61"/>
      <c r="D126" s="61" t="s">
        <v>2735</v>
      </c>
      <c r="E126" s="61" t="s">
        <v>490</v>
      </c>
      <c r="F126" s="136" t="s">
        <v>444</v>
      </c>
      <c r="G126" s="62"/>
      <c r="H126" s="60">
        <v>17</v>
      </c>
      <c r="I126" s="143" t="s">
        <v>2661</v>
      </c>
      <c r="J126" s="61" t="s">
        <v>2604</v>
      </c>
      <c r="K126" s="64" t="s">
        <v>2649</v>
      </c>
      <c r="L126" s="64"/>
      <c r="M126" s="65"/>
      <c r="N126" s="65" t="s">
        <v>383</v>
      </c>
      <c r="O126" s="65"/>
      <c r="P126" s="65"/>
      <c r="Q126" s="65" t="s">
        <v>500</v>
      </c>
      <c r="R126" s="65" t="s">
        <v>1361</v>
      </c>
      <c r="S126" s="65" t="s">
        <v>501</v>
      </c>
      <c r="T126" s="65" t="s">
        <v>1117</v>
      </c>
      <c r="U126" s="65"/>
      <c r="V126" s="65"/>
      <c r="W126" s="66"/>
      <c r="X126" s="66"/>
      <c r="Y126" s="66"/>
      <c r="Z126" s="66"/>
      <c r="AA126" s="66"/>
      <c r="AB126" s="66">
        <v>50</v>
      </c>
      <c r="AC126" s="66">
        <v>53</v>
      </c>
    </row>
    <row r="127" spans="1:29" s="176" customFormat="1" ht="60.9" customHeight="1" x14ac:dyDescent="0.4">
      <c r="A127" s="61" t="s">
        <v>12</v>
      </c>
      <c r="B127" s="61"/>
      <c r="C127" s="61"/>
      <c r="D127" s="61" t="s">
        <v>2735</v>
      </c>
      <c r="E127" s="61"/>
      <c r="F127" s="136" t="s">
        <v>390</v>
      </c>
      <c r="G127" s="30"/>
      <c r="H127" s="60">
        <v>141</v>
      </c>
      <c r="I127" s="67" t="s">
        <v>503</v>
      </c>
      <c r="J127" s="61" t="s">
        <v>1473</v>
      </c>
      <c r="K127" s="61" t="s">
        <v>1422</v>
      </c>
      <c r="L127" s="32"/>
      <c r="M127" s="65"/>
      <c r="N127" s="65" t="s">
        <v>383</v>
      </c>
      <c r="O127" s="65"/>
      <c r="P127" s="65"/>
      <c r="Q127" s="66" t="s">
        <v>504</v>
      </c>
      <c r="R127" s="66"/>
      <c r="S127" s="66"/>
      <c r="T127" s="66"/>
      <c r="U127" s="66"/>
      <c r="V127" s="66"/>
      <c r="W127" s="66"/>
      <c r="X127" s="66"/>
      <c r="Y127" s="66"/>
      <c r="Z127" s="66"/>
      <c r="AA127" s="66"/>
      <c r="AB127" s="66">
        <v>52</v>
      </c>
      <c r="AC127" s="66">
        <v>55</v>
      </c>
    </row>
    <row r="128" spans="1:29" s="176" customFormat="1" ht="116.6" x14ac:dyDescent="0.4">
      <c r="A128" s="61" t="s">
        <v>12</v>
      </c>
      <c r="B128" s="61"/>
      <c r="C128" s="61"/>
      <c r="D128" s="61" t="s">
        <v>2735</v>
      </c>
      <c r="E128" s="61" t="s">
        <v>513</v>
      </c>
      <c r="F128" s="136" t="s">
        <v>390</v>
      </c>
      <c r="G128" s="62"/>
      <c r="H128" s="145">
        <v>228</v>
      </c>
      <c r="I128" s="67" t="s">
        <v>2212</v>
      </c>
      <c r="J128" s="61" t="s">
        <v>1579</v>
      </c>
      <c r="K128" s="64" t="s">
        <v>1424</v>
      </c>
      <c r="L128" s="64"/>
      <c r="M128" s="308"/>
      <c r="N128" s="308" t="s">
        <v>383</v>
      </c>
      <c r="O128" s="308"/>
      <c r="P128" s="308"/>
      <c r="Q128" s="65" t="s">
        <v>1118</v>
      </c>
      <c r="R128" s="66"/>
      <c r="S128" s="147" t="s">
        <v>1119</v>
      </c>
      <c r="T128" s="65" t="s">
        <v>1120</v>
      </c>
      <c r="U128" s="65" t="s">
        <v>1121</v>
      </c>
      <c r="V128" s="66"/>
      <c r="W128" s="66"/>
      <c r="X128" s="66"/>
      <c r="Y128" s="66"/>
      <c r="Z128" s="66"/>
      <c r="AA128" s="66"/>
      <c r="AB128" s="66">
        <v>55</v>
      </c>
      <c r="AC128" s="66">
        <v>58</v>
      </c>
    </row>
    <row r="129" spans="1:29" s="176" customFormat="1" ht="72.900000000000006" x14ac:dyDescent="0.4">
      <c r="A129" s="61" t="s">
        <v>175</v>
      </c>
      <c r="B129" s="61"/>
      <c r="C129" s="61"/>
      <c r="D129" s="172" t="s">
        <v>434</v>
      </c>
      <c r="E129" s="61"/>
      <c r="F129" s="136" t="s">
        <v>390</v>
      </c>
      <c r="G129" s="62"/>
      <c r="H129" s="60">
        <v>12</v>
      </c>
      <c r="I129" s="143" t="s">
        <v>2663</v>
      </c>
      <c r="J129" s="69" t="s">
        <v>2606</v>
      </c>
      <c r="K129" s="64" t="s">
        <v>2619</v>
      </c>
      <c r="L129" s="64"/>
      <c r="M129" s="65"/>
      <c r="N129" s="65" t="s">
        <v>383</v>
      </c>
      <c r="O129" s="65"/>
      <c r="P129" s="65"/>
      <c r="Q129" s="65" t="s">
        <v>518</v>
      </c>
      <c r="R129" s="65" t="s">
        <v>519</v>
      </c>
      <c r="S129" s="65" t="s">
        <v>1122</v>
      </c>
      <c r="T129" s="65" t="s">
        <v>1123</v>
      </c>
      <c r="U129" s="65"/>
      <c r="V129" s="65"/>
      <c r="W129" s="66"/>
      <c r="X129" s="66" t="s">
        <v>383</v>
      </c>
      <c r="Y129" s="66"/>
      <c r="Z129" s="66"/>
      <c r="AA129" s="66"/>
      <c r="AB129" s="66">
        <v>57</v>
      </c>
      <c r="AC129" s="66">
        <v>61</v>
      </c>
    </row>
    <row r="130" spans="1:29" s="176" customFormat="1" ht="72.900000000000006" x14ac:dyDescent="0.4">
      <c r="A130" s="61" t="s">
        <v>175</v>
      </c>
      <c r="B130" s="61"/>
      <c r="C130" s="61"/>
      <c r="D130" s="154" t="s">
        <v>2845</v>
      </c>
      <c r="E130" s="61" t="s">
        <v>437</v>
      </c>
      <c r="F130" s="136" t="s">
        <v>390</v>
      </c>
      <c r="G130" s="62"/>
      <c r="H130" s="60">
        <v>4</v>
      </c>
      <c r="I130" s="143" t="s">
        <v>2151</v>
      </c>
      <c r="J130" s="69" t="s">
        <v>1477</v>
      </c>
      <c r="K130" s="64" t="s">
        <v>1426</v>
      </c>
      <c r="L130" s="64"/>
      <c r="M130" s="65"/>
      <c r="N130" s="65" t="s">
        <v>383</v>
      </c>
      <c r="O130" s="65"/>
      <c r="P130" s="65"/>
      <c r="Q130" s="65" t="s">
        <v>520</v>
      </c>
      <c r="R130" s="66"/>
      <c r="S130" s="66"/>
      <c r="T130" s="66"/>
      <c r="U130" s="66"/>
      <c r="V130" s="66"/>
      <c r="W130" s="66"/>
      <c r="X130" s="66" t="s">
        <v>383</v>
      </c>
      <c r="Y130" s="66"/>
      <c r="Z130" s="66"/>
      <c r="AA130" s="66"/>
      <c r="AB130" s="66">
        <v>58</v>
      </c>
      <c r="AC130" s="66">
        <v>62</v>
      </c>
    </row>
    <row r="131" spans="1:29" s="176" customFormat="1" ht="58.3" x14ac:dyDescent="0.4">
      <c r="A131" s="61" t="s">
        <v>175</v>
      </c>
      <c r="B131" s="61"/>
      <c r="C131" s="61"/>
      <c r="D131" s="172" t="s">
        <v>525</v>
      </c>
      <c r="E131" s="61"/>
      <c r="F131" s="136" t="s">
        <v>444</v>
      </c>
      <c r="G131" s="62"/>
      <c r="H131" s="60">
        <v>30</v>
      </c>
      <c r="I131" s="143" t="s">
        <v>2664</v>
      </c>
      <c r="J131" s="69" t="s">
        <v>2665</v>
      </c>
      <c r="K131" s="64" t="s">
        <v>2666</v>
      </c>
      <c r="L131" s="64"/>
      <c r="M131" s="65"/>
      <c r="N131" s="65" t="s">
        <v>383</v>
      </c>
      <c r="O131" s="65"/>
      <c r="P131" s="65"/>
      <c r="Q131" s="65"/>
      <c r="R131" s="65" t="s">
        <v>526</v>
      </c>
      <c r="S131" s="65" t="s">
        <v>527</v>
      </c>
      <c r="T131" s="65"/>
      <c r="U131" s="65"/>
      <c r="V131" s="65"/>
      <c r="W131" s="66"/>
      <c r="X131" s="66"/>
      <c r="Y131" s="66"/>
      <c r="Z131" s="66"/>
      <c r="AA131" s="66"/>
      <c r="AB131" s="66">
        <v>60</v>
      </c>
      <c r="AC131" s="66">
        <v>64</v>
      </c>
    </row>
    <row r="132" spans="1:29" ht="116.6" x14ac:dyDescent="0.4">
      <c r="A132" s="32" t="s">
        <v>175</v>
      </c>
      <c r="B132" s="32"/>
      <c r="C132" s="32"/>
      <c r="D132" s="92" t="s">
        <v>525</v>
      </c>
      <c r="E132" s="32"/>
      <c r="F132" s="136" t="s">
        <v>925</v>
      </c>
      <c r="G132" s="30"/>
      <c r="H132" s="31">
        <v>31</v>
      </c>
      <c r="I132" s="83" t="s">
        <v>2667</v>
      </c>
      <c r="J132" s="68" t="s">
        <v>2607</v>
      </c>
      <c r="K132" s="59" t="s">
        <v>2666</v>
      </c>
      <c r="L132" s="59"/>
      <c r="M132" s="21"/>
      <c r="N132" s="21"/>
      <c r="O132" s="21" t="s">
        <v>383</v>
      </c>
      <c r="P132" s="21"/>
      <c r="Q132" s="21" t="s">
        <v>457</v>
      </c>
      <c r="R132" s="21" t="s">
        <v>528</v>
      </c>
      <c r="S132" s="21"/>
      <c r="T132" s="21" t="s">
        <v>1124</v>
      </c>
      <c r="U132" s="21" t="s">
        <v>1125</v>
      </c>
      <c r="V132" s="21"/>
      <c r="W132" s="22"/>
      <c r="X132" s="22"/>
      <c r="Y132" s="22"/>
      <c r="Z132" s="22"/>
      <c r="AA132" s="22"/>
      <c r="AB132" s="22">
        <v>61</v>
      </c>
      <c r="AC132" s="22">
        <v>65</v>
      </c>
    </row>
    <row r="133" spans="1:29" ht="102" x14ac:dyDescent="0.4">
      <c r="A133" s="32" t="s">
        <v>175</v>
      </c>
      <c r="B133" s="32"/>
      <c r="C133" s="32"/>
      <c r="D133" s="32" t="s">
        <v>392</v>
      </c>
      <c r="E133" s="32"/>
      <c r="F133" s="136" t="s">
        <v>925</v>
      </c>
      <c r="G133" s="92" t="s">
        <v>173</v>
      </c>
      <c r="H133" s="31">
        <v>119</v>
      </c>
      <c r="I133" s="83" t="s">
        <v>2668</v>
      </c>
      <c r="J133" s="68" t="s">
        <v>2608</v>
      </c>
      <c r="K133" s="59" t="s">
        <v>2659</v>
      </c>
      <c r="L133" s="59"/>
      <c r="M133" s="21" t="s">
        <v>383</v>
      </c>
      <c r="N133" s="21"/>
      <c r="O133" s="21"/>
      <c r="P133" s="21"/>
      <c r="Q133" s="21" t="s">
        <v>529</v>
      </c>
      <c r="R133" s="22"/>
      <c r="S133" s="22"/>
      <c r="T133" s="21" t="s">
        <v>1126</v>
      </c>
      <c r="U133" s="21"/>
      <c r="V133" s="22"/>
      <c r="W133" s="22" t="s">
        <v>383</v>
      </c>
      <c r="X133" s="22"/>
      <c r="Y133" s="21" t="s">
        <v>530</v>
      </c>
      <c r="Z133" s="22"/>
      <c r="AA133" s="22"/>
      <c r="AB133" s="22">
        <v>62</v>
      </c>
      <c r="AC133" s="22">
        <v>66</v>
      </c>
    </row>
    <row r="134" spans="1:29" s="176" customFormat="1" ht="102" x14ac:dyDescent="0.4">
      <c r="A134" s="61" t="s">
        <v>175</v>
      </c>
      <c r="B134" s="61"/>
      <c r="C134" s="61"/>
      <c r="D134" s="61" t="s">
        <v>533</v>
      </c>
      <c r="E134" s="61"/>
      <c r="F134" s="149" t="s">
        <v>1037</v>
      </c>
      <c r="G134" s="30"/>
      <c r="H134" s="60">
        <v>445</v>
      </c>
      <c r="I134" s="67" t="s">
        <v>2168</v>
      </c>
      <c r="J134" s="32" t="s">
        <v>1479</v>
      </c>
      <c r="K134" s="59" t="s">
        <v>2194</v>
      </c>
      <c r="L134" s="68"/>
      <c r="M134" s="65"/>
      <c r="N134" s="65"/>
      <c r="O134" s="65" t="s">
        <v>383</v>
      </c>
      <c r="P134" s="65"/>
      <c r="Q134" s="65" t="s">
        <v>1127</v>
      </c>
      <c r="R134" s="66"/>
      <c r="S134" s="66" t="s">
        <v>1128</v>
      </c>
      <c r="T134" s="65" t="s">
        <v>1129</v>
      </c>
      <c r="U134" s="65"/>
      <c r="V134" s="66"/>
      <c r="W134" s="66"/>
      <c r="X134" s="66"/>
      <c r="Y134" s="66"/>
      <c r="Z134" s="66"/>
      <c r="AA134" s="66"/>
      <c r="AB134" s="66">
        <v>64</v>
      </c>
      <c r="AC134" s="66">
        <v>68</v>
      </c>
    </row>
    <row r="135" spans="1:29" ht="87.45" x14ac:dyDescent="0.4">
      <c r="A135" s="32" t="s">
        <v>27</v>
      </c>
      <c r="B135" s="32"/>
      <c r="C135" s="32"/>
      <c r="D135" s="37" t="s">
        <v>2847</v>
      </c>
      <c r="E135" s="32"/>
      <c r="F135" s="136" t="s">
        <v>925</v>
      </c>
      <c r="G135" s="92" t="s">
        <v>2213</v>
      </c>
      <c r="H135" s="80">
        <v>231</v>
      </c>
      <c r="I135" s="54" t="s">
        <v>2211</v>
      </c>
      <c r="J135" s="32" t="s">
        <v>1579</v>
      </c>
      <c r="K135" s="59" t="s">
        <v>1424</v>
      </c>
      <c r="L135" s="59"/>
      <c r="M135" s="105"/>
      <c r="N135" s="105"/>
      <c r="O135" s="105" t="s">
        <v>383</v>
      </c>
      <c r="P135" s="105"/>
      <c r="Q135" s="105" t="s">
        <v>570</v>
      </c>
      <c r="R135" s="22"/>
      <c r="S135" s="21" t="s">
        <v>955</v>
      </c>
      <c r="T135" s="21" t="s">
        <v>1130</v>
      </c>
      <c r="U135" s="21"/>
      <c r="V135" s="22"/>
      <c r="W135" s="22"/>
      <c r="X135" s="22"/>
      <c r="Y135" s="22"/>
      <c r="Z135" s="22"/>
      <c r="AA135" s="22"/>
      <c r="AB135" s="22">
        <v>85</v>
      </c>
      <c r="AC135" s="22">
        <v>93</v>
      </c>
    </row>
    <row r="136" spans="1:29" ht="189.45" x14ac:dyDescent="0.4">
      <c r="A136" s="31" t="s">
        <v>251</v>
      </c>
      <c r="B136" s="32"/>
      <c r="C136" s="32"/>
      <c r="D136" s="32" t="s">
        <v>1131</v>
      </c>
      <c r="E136" s="31"/>
      <c r="F136" s="136" t="s">
        <v>925</v>
      </c>
      <c r="G136" s="30"/>
      <c r="H136" s="31">
        <v>618</v>
      </c>
      <c r="I136" s="30" t="s">
        <v>249</v>
      </c>
      <c r="J136" s="31"/>
      <c r="K136" s="32" t="s">
        <v>1430</v>
      </c>
      <c r="L136" s="31"/>
      <c r="M136" s="21"/>
      <c r="N136" s="21"/>
      <c r="O136" s="21"/>
      <c r="P136" s="21"/>
      <c r="Q136" s="21"/>
      <c r="R136" s="22"/>
      <c r="S136" s="22"/>
      <c r="T136" s="22"/>
      <c r="U136" s="21" t="s">
        <v>2185</v>
      </c>
      <c r="V136" s="22"/>
      <c r="W136" s="22"/>
      <c r="X136" s="22"/>
      <c r="Y136" s="22"/>
      <c r="Z136" s="22"/>
      <c r="AA136" s="22"/>
      <c r="AB136" s="22">
        <v>614</v>
      </c>
      <c r="AC136" s="22">
        <v>126</v>
      </c>
    </row>
    <row r="137" spans="1:29" ht="189.45" x14ac:dyDescent="0.4">
      <c r="A137" s="31" t="s">
        <v>251</v>
      </c>
      <c r="B137" s="32"/>
      <c r="C137" s="32"/>
      <c r="D137" s="31" t="s">
        <v>389</v>
      </c>
      <c r="E137" s="31"/>
      <c r="F137" s="136" t="s">
        <v>925</v>
      </c>
      <c r="G137" s="30"/>
      <c r="H137" s="31">
        <v>619</v>
      </c>
      <c r="I137" s="54" t="s">
        <v>253</v>
      </c>
      <c r="J137" s="31"/>
      <c r="K137" s="32" t="s">
        <v>1430</v>
      </c>
      <c r="L137" s="31"/>
      <c r="M137" s="21"/>
      <c r="N137" s="21"/>
      <c r="O137" s="21"/>
      <c r="P137" s="21"/>
      <c r="Q137" s="21"/>
      <c r="R137" s="22"/>
      <c r="S137" s="22"/>
      <c r="T137" s="22"/>
      <c r="U137" s="21" t="s">
        <v>2185</v>
      </c>
      <c r="V137" s="22"/>
      <c r="W137" s="22"/>
      <c r="X137" s="22"/>
      <c r="Y137" s="22"/>
      <c r="Z137" s="22"/>
      <c r="AA137" s="22"/>
      <c r="AB137" s="22">
        <v>615</v>
      </c>
      <c r="AC137" s="22">
        <v>127</v>
      </c>
    </row>
    <row r="138" spans="1:29" ht="87.45" x14ac:dyDescent="0.4">
      <c r="A138" s="31" t="s">
        <v>251</v>
      </c>
      <c r="B138" s="32"/>
      <c r="C138" s="32"/>
      <c r="D138" s="38" t="s">
        <v>525</v>
      </c>
      <c r="E138" s="31"/>
      <c r="F138" s="136" t="s">
        <v>906</v>
      </c>
      <c r="G138" s="30"/>
      <c r="H138" s="31">
        <v>622</v>
      </c>
      <c r="I138" s="54" t="s">
        <v>255</v>
      </c>
      <c r="J138" s="31"/>
      <c r="K138" s="32" t="s">
        <v>1418</v>
      </c>
      <c r="L138" s="31"/>
      <c r="M138" s="21"/>
      <c r="N138" s="21"/>
      <c r="O138" s="21"/>
      <c r="P138" s="21"/>
      <c r="Q138" s="21"/>
      <c r="R138" s="22"/>
      <c r="S138" s="22"/>
      <c r="T138" s="22"/>
      <c r="U138" s="21" t="s">
        <v>1132</v>
      </c>
      <c r="V138" s="22"/>
      <c r="W138" s="22"/>
      <c r="X138" s="22"/>
      <c r="Y138" s="22"/>
      <c r="Z138" s="22"/>
      <c r="AA138" s="22"/>
      <c r="AB138" s="22">
        <v>618</v>
      </c>
      <c r="AC138" s="22">
        <v>128</v>
      </c>
    </row>
    <row r="139" spans="1:29" s="176" customFormat="1" ht="145.75" x14ac:dyDescent="0.4">
      <c r="A139" s="61" t="s">
        <v>623</v>
      </c>
      <c r="B139" s="61"/>
      <c r="C139" s="61"/>
      <c r="D139" s="172" t="s">
        <v>434</v>
      </c>
      <c r="E139" s="61"/>
      <c r="F139" s="149" t="s">
        <v>1112</v>
      </c>
      <c r="G139" s="62"/>
      <c r="H139" s="60">
        <v>450</v>
      </c>
      <c r="I139" s="67" t="s">
        <v>2135</v>
      </c>
      <c r="J139" s="61" t="s">
        <v>1499</v>
      </c>
      <c r="K139" s="64" t="s">
        <v>2878</v>
      </c>
      <c r="L139" s="64"/>
      <c r="M139" s="65"/>
      <c r="N139" s="65" t="s">
        <v>383</v>
      </c>
      <c r="O139" s="65"/>
      <c r="P139" s="65" t="s">
        <v>907</v>
      </c>
      <c r="Q139" s="65" t="s">
        <v>1133</v>
      </c>
      <c r="R139" s="66"/>
      <c r="S139" s="65" t="s">
        <v>1134</v>
      </c>
      <c r="T139" s="65" t="s">
        <v>987</v>
      </c>
      <c r="U139" s="65"/>
      <c r="V139" s="65"/>
      <c r="W139" s="66"/>
      <c r="X139" s="66"/>
      <c r="Y139" s="65" t="s">
        <v>624</v>
      </c>
      <c r="Z139" s="66"/>
      <c r="AA139" s="66"/>
      <c r="AB139" s="66">
        <v>111</v>
      </c>
      <c r="AC139" s="66">
        <v>129</v>
      </c>
    </row>
    <row r="140" spans="1:29" s="176" customFormat="1" ht="43.75" x14ac:dyDescent="0.4">
      <c r="A140" s="60" t="s">
        <v>896</v>
      </c>
      <c r="B140" s="61"/>
      <c r="C140" s="61"/>
      <c r="D140" s="60"/>
      <c r="E140" s="60"/>
      <c r="F140" s="136" t="s">
        <v>1135</v>
      </c>
      <c r="G140" s="62"/>
      <c r="H140" s="145">
        <v>213</v>
      </c>
      <c r="I140" s="67" t="s">
        <v>1723</v>
      </c>
      <c r="J140" s="61" t="s">
        <v>1704</v>
      </c>
      <c r="K140" s="64" t="s">
        <v>1450</v>
      </c>
      <c r="L140" s="64"/>
      <c r="M140" s="308"/>
      <c r="N140" s="308" t="s">
        <v>383</v>
      </c>
      <c r="O140" s="308"/>
      <c r="P140" s="308"/>
      <c r="Q140" s="308"/>
      <c r="R140" s="66"/>
      <c r="S140" s="66" t="s">
        <v>897</v>
      </c>
      <c r="T140" s="66"/>
      <c r="U140" s="66"/>
      <c r="V140" s="66"/>
      <c r="W140" s="66"/>
      <c r="X140" s="66"/>
      <c r="Y140" s="66"/>
      <c r="Z140" s="66"/>
      <c r="AA140" s="66"/>
      <c r="AB140" s="66">
        <v>164</v>
      </c>
      <c r="AC140" s="66">
        <v>135</v>
      </c>
    </row>
    <row r="141" spans="1:29" s="176" customFormat="1" ht="102" x14ac:dyDescent="0.4">
      <c r="A141" s="60" t="s">
        <v>896</v>
      </c>
      <c r="B141" s="61"/>
      <c r="C141" s="61"/>
      <c r="D141" s="60"/>
      <c r="E141" s="60"/>
      <c r="F141" s="149" t="s">
        <v>1136</v>
      </c>
      <c r="G141" s="62"/>
      <c r="H141" s="69">
        <v>214</v>
      </c>
      <c r="I141" s="67" t="s">
        <v>1722</v>
      </c>
      <c r="J141" s="61" t="s">
        <v>1704</v>
      </c>
      <c r="K141" s="64" t="s">
        <v>1450</v>
      </c>
      <c r="L141" s="64"/>
      <c r="M141" s="308"/>
      <c r="N141" s="308" t="s">
        <v>383</v>
      </c>
      <c r="O141" s="308"/>
      <c r="P141" s="308"/>
      <c r="Q141" s="308"/>
      <c r="R141" s="66"/>
      <c r="S141" s="65" t="s">
        <v>1137</v>
      </c>
      <c r="T141" s="65"/>
      <c r="U141" s="65" t="s">
        <v>1138</v>
      </c>
      <c r="V141" s="66"/>
      <c r="W141" s="66"/>
      <c r="X141" s="66"/>
      <c r="Y141" s="65" t="s">
        <v>898</v>
      </c>
      <c r="Z141" s="66"/>
      <c r="AA141" s="66"/>
      <c r="AB141" s="66">
        <v>165</v>
      </c>
      <c r="AC141" s="66">
        <v>136</v>
      </c>
    </row>
    <row r="142" spans="1:29" s="176" customFormat="1" ht="43.75" x14ac:dyDescent="0.4">
      <c r="A142" s="60" t="s">
        <v>896</v>
      </c>
      <c r="B142" s="61"/>
      <c r="C142" s="61"/>
      <c r="D142" s="60"/>
      <c r="E142" s="60"/>
      <c r="F142" s="136" t="s">
        <v>1135</v>
      </c>
      <c r="G142" s="62"/>
      <c r="H142" s="69">
        <v>215</v>
      </c>
      <c r="I142" s="67" t="s">
        <v>1721</v>
      </c>
      <c r="J142" s="61" t="s">
        <v>1705</v>
      </c>
      <c r="K142" s="64" t="s">
        <v>1450</v>
      </c>
      <c r="L142" s="64"/>
      <c r="M142" s="308"/>
      <c r="N142" s="308" t="s">
        <v>383</v>
      </c>
      <c r="O142" s="308"/>
      <c r="P142" s="308"/>
      <c r="Q142" s="308"/>
      <c r="R142" s="66"/>
      <c r="S142" s="66" t="s">
        <v>897</v>
      </c>
      <c r="T142" s="66"/>
      <c r="U142" s="66"/>
      <c r="V142" s="66"/>
      <c r="W142" s="66"/>
      <c r="X142" s="66"/>
      <c r="Y142" s="66"/>
      <c r="Z142" s="66"/>
      <c r="AA142" s="66"/>
      <c r="AB142" s="66">
        <v>166</v>
      </c>
      <c r="AC142" s="66">
        <v>137</v>
      </c>
    </row>
    <row r="143" spans="1:29" s="176" customFormat="1" ht="43.75" x14ac:dyDescent="0.4">
      <c r="A143" s="60" t="s">
        <v>896</v>
      </c>
      <c r="B143" s="61"/>
      <c r="C143" s="61"/>
      <c r="D143" s="60"/>
      <c r="E143" s="60"/>
      <c r="F143" s="136" t="s">
        <v>1135</v>
      </c>
      <c r="G143" s="62"/>
      <c r="H143" s="145">
        <v>216</v>
      </c>
      <c r="I143" s="67" t="s">
        <v>1720</v>
      </c>
      <c r="J143" s="61" t="s">
        <v>1705</v>
      </c>
      <c r="K143" s="64" t="s">
        <v>1450</v>
      </c>
      <c r="L143" s="64"/>
      <c r="M143" s="308"/>
      <c r="N143" s="308" t="s">
        <v>383</v>
      </c>
      <c r="O143" s="308"/>
      <c r="P143" s="308"/>
      <c r="Q143" s="308"/>
      <c r="R143" s="66"/>
      <c r="S143" s="66" t="s">
        <v>897</v>
      </c>
      <c r="T143" s="66"/>
      <c r="U143" s="66"/>
      <c r="V143" s="66"/>
      <c r="W143" s="66"/>
      <c r="X143" s="66"/>
      <c r="Y143" s="66"/>
      <c r="Z143" s="66"/>
      <c r="AA143" s="66"/>
      <c r="AB143" s="66">
        <v>167</v>
      </c>
      <c r="AC143" s="66">
        <v>138</v>
      </c>
    </row>
    <row r="144" spans="1:29" s="176" customFormat="1" ht="70.400000000000006" customHeight="1" x14ac:dyDescent="0.4">
      <c r="A144" s="60" t="s">
        <v>896</v>
      </c>
      <c r="B144" s="61"/>
      <c r="C144" s="61"/>
      <c r="D144" s="60"/>
      <c r="E144" s="60"/>
      <c r="F144" s="136" t="s">
        <v>1135</v>
      </c>
      <c r="G144" s="62"/>
      <c r="H144" s="69">
        <v>217</v>
      </c>
      <c r="I144" s="67" t="s">
        <v>1719</v>
      </c>
      <c r="J144" s="61" t="s">
        <v>1706</v>
      </c>
      <c r="K144" s="64" t="s">
        <v>1450</v>
      </c>
      <c r="L144" s="64"/>
      <c r="M144" s="308"/>
      <c r="N144" s="308" t="s">
        <v>383</v>
      </c>
      <c r="O144" s="308"/>
      <c r="P144" s="308"/>
      <c r="Q144" s="308"/>
      <c r="R144" s="66"/>
      <c r="S144" s="66" t="s">
        <v>897</v>
      </c>
      <c r="T144" s="66"/>
      <c r="U144" s="66"/>
      <c r="V144" s="66"/>
      <c r="W144" s="66"/>
      <c r="X144" s="66"/>
      <c r="Y144" s="66"/>
      <c r="Z144" s="66"/>
      <c r="AA144" s="66"/>
      <c r="AB144" s="66">
        <v>168</v>
      </c>
      <c r="AC144" s="66">
        <v>139</v>
      </c>
    </row>
    <row r="145" spans="1:29" s="176" customFormat="1" ht="70.400000000000006" customHeight="1" x14ac:dyDescent="0.4">
      <c r="A145" s="60" t="s">
        <v>896</v>
      </c>
      <c r="B145" s="61"/>
      <c r="C145" s="61"/>
      <c r="D145" s="60"/>
      <c r="E145" s="60"/>
      <c r="F145" s="136" t="s">
        <v>1135</v>
      </c>
      <c r="G145" s="62"/>
      <c r="H145" s="69">
        <v>218</v>
      </c>
      <c r="I145" s="67" t="s">
        <v>1718</v>
      </c>
      <c r="J145" s="61" t="s">
        <v>1706</v>
      </c>
      <c r="K145" s="64" t="s">
        <v>1450</v>
      </c>
      <c r="L145" s="64"/>
      <c r="M145" s="308"/>
      <c r="N145" s="308" t="s">
        <v>383</v>
      </c>
      <c r="O145" s="308"/>
      <c r="P145" s="308"/>
      <c r="Q145" s="308" t="s">
        <v>899</v>
      </c>
      <c r="R145" s="66"/>
      <c r="S145" s="66"/>
      <c r="T145" s="66"/>
      <c r="U145" s="66"/>
      <c r="V145" s="66"/>
      <c r="W145" s="66"/>
      <c r="X145" s="66"/>
      <c r="Y145" s="66"/>
      <c r="Z145" s="66"/>
      <c r="AA145" s="66"/>
      <c r="AB145" s="66">
        <v>169</v>
      </c>
      <c r="AC145" s="66">
        <v>140</v>
      </c>
    </row>
    <row r="146" spans="1:29" s="176" customFormat="1" ht="70.400000000000006" customHeight="1" x14ac:dyDescent="0.4">
      <c r="A146" s="60" t="s">
        <v>896</v>
      </c>
      <c r="B146" s="61"/>
      <c r="C146" s="61"/>
      <c r="D146" s="60"/>
      <c r="E146" s="60"/>
      <c r="F146" s="136" t="s">
        <v>1135</v>
      </c>
      <c r="G146" s="62"/>
      <c r="H146" s="145">
        <v>219</v>
      </c>
      <c r="I146" s="67" t="s">
        <v>1717</v>
      </c>
      <c r="J146" s="61" t="s">
        <v>1706</v>
      </c>
      <c r="K146" s="64" t="s">
        <v>1450</v>
      </c>
      <c r="L146" s="64"/>
      <c r="M146" s="308"/>
      <c r="N146" s="308" t="s">
        <v>383</v>
      </c>
      <c r="O146" s="308"/>
      <c r="P146" s="308"/>
      <c r="Q146" s="308"/>
      <c r="R146" s="66"/>
      <c r="S146" s="66" t="s">
        <v>897</v>
      </c>
      <c r="T146" s="66"/>
      <c r="U146" s="66"/>
      <c r="V146" s="66"/>
      <c r="W146" s="66"/>
      <c r="X146" s="66"/>
      <c r="Y146" s="66"/>
      <c r="Z146" s="66"/>
      <c r="AA146" s="66"/>
      <c r="AB146" s="66">
        <v>170</v>
      </c>
      <c r="AC146" s="66">
        <v>141</v>
      </c>
    </row>
    <row r="147" spans="1:29" s="176" customFormat="1" ht="72.45" customHeight="1" x14ac:dyDescent="0.4">
      <c r="A147" s="60" t="s">
        <v>896</v>
      </c>
      <c r="B147" s="61"/>
      <c r="C147" s="61"/>
      <c r="D147" s="60"/>
      <c r="E147" s="60"/>
      <c r="F147" s="136" t="s">
        <v>1135</v>
      </c>
      <c r="G147" s="62"/>
      <c r="H147" s="69">
        <v>220</v>
      </c>
      <c r="I147" s="67" t="s">
        <v>1716</v>
      </c>
      <c r="J147" s="61" t="s">
        <v>1706</v>
      </c>
      <c r="K147" s="64" t="s">
        <v>1450</v>
      </c>
      <c r="L147" s="64"/>
      <c r="M147" s="308"/>
      <c r="N147" s="308" t="s">
        <v>383</v>
      </c>
      <c r="O147" s="308"/>
      <c r="P147" s="308"/>
      <c r="Q147" s="308"/>
      <c r="R147" s="66"/>
      <c r="S147" s="66"/>
      <c r="T147" s="66"/>
      <c r="U147" s="66"/>
      <c r="V147" s="66"/>
      <c r="W147" s="66"/>
      <c r="X147" s="66"/>
      <c r="Y147" s="66"/>
      <c r="Z147" s="66"/>
      <c r="AA147" s="66"/>
      <c r="AB147" s="66">
        <v>171</v>
      </c>
      <c r="AC147" s="66">
        <v>142</v>
      </c>
    </row>
    <row r="148" spans="1:29" s="176" customFormat="1" ht="76.400000000000006" customHeight="1" x14ac:dyDescent="0.4">
      <c r="A148" s="60" t="s">
        <v>896</v>
      </c>
      <c r="B148" s="61"/>
      <c r="C148" s="61"/>
      <c r="D148" s="60"/>
      <c r="E148" s="60"/>
      <c r="F148" s="136" t="s">
        <v>1135</v>
      </c>
      <c r="G148" s="62"/>
      <c r="H148" s="69">
        <v>221</v>
      </c>
      <c r="I148" s="67" t="s">
        <v>1715</v>
      </c>
      <c r="J148" s="61" t="s">
        <v>1706</v>
      </c>
      <c r="K148" s="64" t="s">
        <v>1450</v>
      </c>
      <c r="L148" s="64"/>
      <c r="M148" s="308"/>
      <c r="N148" s="308" t="s">
        <v>383</v>
      </c>
      <c r="O148" s="308"/>
      <c r="P148" s="308"/>
      <c r="Q148" s="308"/>
      <c r="R148" s="66"/>
      <c r="S148" s="66"/>
      <c r="T148" s="66"/>
      <c r="U148" s="66"/>
      <c r="V148" s="66"/>
      <c r="W148" s="66"/>
      <c r="X148" s="66"/>
      <c r="Y148" s="66"/>
      <c r="Z148" s="66"/>
      <c r="AA148" s="66"/>
      <c r="AB148" s="66">
        <v>172</v>
      </c>
      <c r="AC148" s="66">
        <v>143</v>
      </c>
    </row>
    <row r="149" spans="1:29" s="176" customFormat="1" ht="69.45" customHeight="1" x14ac:dyDescent="0.4">
      <c r="A149" s="60" t="s">
        <v>896</v>
      </c>
      <c r="B149" s="61"/>
      <c r="C149" s="61"/>
      <c r="D149" s="60"/>
      <c r="E149" s="60"/>
      <c r="F149" s="136" t="s">
        <v>1135</v>
      </c>
      <c r="G149" s="62"/>
      <c r="H149" s="69">
        <v>223</v>
      </c>
      <c r="I149" s="67" t="s">
        <v>1713</v>
      </c>
      <c r="J149" s="61" t="s">
        <v>1706</v>
      </c>
      <c r="K149" s="64" t="s">
        <v>1450</v>
      </c>
      <c r="L149" s="64"/>
      <c r="M149" s="308"/>
      <c r="N149" s="308" t="s">
        <v>383</v>
      </c>
      <c r="O149" s="308"/>
      <c r="P149" s="308"/>
      <c r="Q149" s="308"/>
      <c r="R149" s="66"/>
      <c r="S149" s="66" t="s">
        <v>897</v>
      </c>
      <c r="T149" s="66"/>
      <c r="U149" s="66"/>
      <c r="V149" s="66"/>
      <c r="W149" s="66"/>
      <c r="X149" s="66"/>
      <c r="Y149" s="66"/>
      <c r="Z149" s="66"/>
      <c r="AA149" s="66"/>
      <c r="AB149" s="66">
        <v>174</v>
      </c>
      <c r="AC149" s="66">
        <v>145</v>
      </c>
    </row>
    <row r="150" spans="1:29" s="176" customFormat="1" ht="72" customHeight="1" x14ac:dyDescent="0.4">
      <c r="A150" s="60" t="s">
        <v>896</v>
      </c>
      <c r="B150" s="61"/>
      <c r="C150" s="61"/>
      <c r="D150" s="60"/>
      <c r="E150" s="60"/>
      <c r="F150" s="136" t="s">
        <v>1135</v>
      </c>
      <c r="G150" s="62"/>
      <c r="H150" s="69">
        <v>224</v>
      </c>
      <c r="I150" s="67" t="s">
        <v>1712</v>
      </c>
      <c r="J150" s="61" t="s">
        <v>1706</v>
      </c>
      <c r="K150" s="64" t="s">
        <v>1450</v>
      </c>
      <c r="L150" s="64"/>
      <c r="M150" s="308"/>
      <c r="N150" s="308" t="s">
        <v>383</v>
      </c>
      <c r="O150" s="308"/>
      <c r="P150" s="308"/>
      <c r="Q150" s="308"/>
      <c r="R150" s="66"/>
      <c r="S150" s="66" t="s">
        <v>897</v>
      </c>
      <c r="T150" s="66"/>
      <c r="U150" s="66"/>
      <c r="V150" s="66"/>
      <c r="W150" s="66"/>
      <c r="X150" s="66"/>
      <c r="Y150" s="65" t="s">
        <v>901</v>
      </c>
      <c r="Z150" s="66"/>
      <c r="AA150" s="66"/>
      <c r="AB150" s="66">
        <v>175</v>
      </c>
      <c r="AC150" s="66">
        <v>146</v>
      </c>
    </row>
  </sheetData>
  <autoFilter ref="A1:AC150" xr:uid="{85FA210F-D976-47A1-8F0B-123F30175F54}"/>
  <mergeCells count="37">
    <mergeCell ref="G79:G80"/>
    <mergeCell ref="G7:G9"/>
    <mergeCell ref="G10:G11"/>
    <mergeCell ref="G24:G26"/>
    <mergeCell ref="G27:G28"/>
    <mergeCell ref="G34:G41"/>
    <mergeCell ref="G42:G45"/>
    <mergeCell ref="G47:G49"/>
    <mergeCell ref="G54:G56"/>
    <mergeCell ref="G59:G60"/>
    <mergeCell ref="G65:G66"/>
    <mergeCell ref="G73:G78"/>
    <mergeCell ref="G82:G83"/>
    <mergeCell ref="G87:G89"/>
    <mergeCell ref="G99:G101"/>
    <mergeCell ref="A108:A109"/>
    <mergeCell ref="F108:F109"/>
    <mergeCell ref="G108:G109"/>
    <mergeCell ref="J116:J117"/>
    <mergeCell ref="H108:H109"/>
    <mergeCell ref="I108:I109"/>
    <mergeCell ref="J108:J109"/>
    <mergeCell ref="A113:A114"/>
    <mergeCell ref="F113:F114"/>
    <mergeCell ref="G113:G114"/>
    <mergeCell ref="H113:H114"/>
    <mergeCell ref="I113:I114"/>
    <mergeCell ref="A116:A117"/>
    <mergeCell ref="F116:F117"/>
    <mergeCell ref="G116:G117"/>
    <mergeCell ref="H116:H117"/>
    <mergeCell ref="I116:I117"/>
    <mergeCell ref="A118:A119"/>
    <mergeCell ref="G118:G119"/>
    <mergeCell ref="H118:H119"/>
    <mergeCell ref="I118:I119"/>
    <mergeCell ref="J118:J119"/>
  </mergeCells>
  <hyperlinks>
    <hyperlink ref="K31" r:id="rId1" display="2021 Toxics Workshops: Participant question asked in February 5, 2021 Q&amp;A (session on “Toxics in Puget Sound Synthesis”)" xr:uid="{36CEAAC5-4CF1-4FCF-8289-29E565A0E2DC}"/>
    <hyperlink ref="K6" r:id="rId2" display="2021 Toxics Workshops: Participant question asked in February 5, 2021 Q&amp;A (session on “Toxics in Puget Sound Synthesis”)" xr:uid="{0A277678-9C9D-4AF6-89D2-CABF9AF72440}"/>
    <hyperlink ref="K32" r:id="rId3" display="2021 Toxics Workshops: Participant question asked in February 5, 2021 Q&amp;A (session on New Studies)" xr:uid="{3B24C4E6-8EA3-431D-824E-C8AA8B4D7549}"/>
    <hyperlink ref="K33" r:id="rId4" display="2021 Toxics Workshops: Participant question asked in February 5, 2021 Q&amp;A (session on New Studies)" xr:uid="{BDB076BD-5F4C-453E-9F0A-5865E0A0D028}"/>
    <hyperlink ref="K7" r:id="rId5" display="2021 Toxics Workshops: Research need identified by Tisha King-Heiden New Studies talk on insecticide and fish larvae" xr:uid="{C6377980-5499-48A0-B0B7-4861F5F75442}"/>
    <hyperlink ref="K10" r:id="rId6" display="2021 Toxics Workshops: Participant question asked in February 5, 2021 Q&amp;A (session on New Studies)" xr:uid="{5FAB2C69-91DF-459A-B083-30C842F842A2}"/>
    <hyperlink ref="K11" r:id="rId7" display="2021 Toxics Workshops: Participant question asked in February 5, 2021 Q&amp;A (session on New Studies)" xr:uid="{8EFA98F1-C979-456A-BD06-B3F653378DAB}"/>
    <hyperlink ref="K8" r:id="rId8" display="2021 Toxics Workshops: Tracy Collier closing talk, see Workshop Notes" xr:uid="{385C7B52-EF04-430B-9B32-FD1E106AD4EA}"/>
    <hyperlink ref="K9" r:id="rId9" display="2021 Toxics Workshops: Participant question asked in February 5, 2021 Q&amp;A (session on “Closing General”)" xr:uid="{F4E41ED1-91E4-454D-B493-F2FACE944A64}"/>
    <hyperlink ref="K16" r:id="rId10" display="2021 Toxics Workshops: Participant question asked in February 5, 2021 Q&amp;A (session on CECs)" xr:uid="{1E6BC489-520F-47DC-B1F9-3E3927E26F2F}"/>
    <hyperlink ref="K17" r:id="rId11" display="2021 Toxics Workshops: Participant question asked in February 5, 2021 Q&amp;A (session on CECs)" xr:uid="{3D2422EC-407B-46C7-A8A2-34CB19985FB8}"/>
    <hyperlink ref="K21" r:id="rId12" display="2021 Toxics Workshops: Participant question asked in February 5, 2021 Q&amp;A (session on CECs)" xr:uid="{E3603339-814F-42C9-8852-2CF860A27ACD}"/>
    <hyperlink ref="K19" r:id="rId13" display="2021 Toxics Workshops: Participant question asked in February 5, 2021 Q&amp;A (session on “Public Health”)" xr:uid="{DA2E407A-CFEE-430E-8FEA-16F1FBAA21D9}"/>
    <hyperlink ref="K15" r:id="rId14" display="Recommended Priorities for Salmon Recovery and the Chinook Implementation Strategy" xr:uid="{FA3A5951-4A8E-4A5C-A28C-8A0E095876BD}"/>
    <hyperlink ref="K22" r:id="rId15" display="Puget Sound Federal Task Force Action Plan 2022-2026" xr:uid="{8A3AA721-8EC1-4D6E-82C0-3C31C1D62CD3}"/>
    <hyperlink ref="K23" r:id="rId16" display="Puget Sound Federal Task Force Action Plan 2022-2026" xr:uid="{838E2612-7A83-4145-8202-2ADA8957C504}"/>
    <hyperlink ref="K30" r:id="rId17" display="Puget Sound Federal Task Force Action Plan 2022-2026" xr:uid="{47ACE2A0-AF95-44C6-A203-A80BCCFB51CC}"/>
    <hyperlink ref="K37" r:id="rId18" display="Puget Sound Federal Task Force Action Plan 2022-2026" xr:uid="{3FE26113-EE8F-42A8-B43D-597A6C588209}"/>
    <hyperlink ref="K43" r:id="rId19" display="gw∂dzadad Teaching of Our Ancestors TRIBAL HABITAT STRATEGY (2019)" xr:uid="{F9D7F62B-3AF5-4437-8615-5D51C55E9D0A}"/>
    <hyperlink ref="K42" r:id="rId20" display="&quot;Technical memorandum on aquatic toxicity of stormwater and role of 6PPD-quinone&quot; (McIntyre and Jayakaran 2022) memo in Appendix D of Ecology 2022: 6PPD in Road Runoff Assessment and Mitigation Strategies" xr:uid="{582FE1C8-9EED-4FED-B882-F83DA862AB93}"/>
    <hyperlink ref="K34" r:id="rId21" display="Puget Sound Federal Task Force Action Plan 2022-2026" xr:uid="{D7BBA9EC-0D46-419B-AAE0-A6376D3DBAD8}"/>
    <hyperlink ref="K35" r:id="rId22" display="Puget Sound Federal Task Force Action Plan 2022-2026" xr:uid="{62F9CEF5-8DBD-41C3-ADDE-FB28D0EBDB91}"/>
    <hyperlink ref="K47" r:id="rId23" location="page=1" display="NWIFC 2020 State of Our Watersheds Report" xr:uid="{02A62E31-0995-4905-9AFB-FE946FBCA66E}"/>
    <hyperlink ref="K48" r:id="rId24" location="page=1" display="NWIFC 2020 State of Our Watersheds Report" xr:uid="{4E66CD61-A8E8-45F7-AC1E-00E8CD3B8615}"/>
    <hyperlink ref="K49" r:id="rId25" display="Puget Sound Federal Task Force Action Plan 2022-2026" xr:uid="{623A438C-08AB-4026-B5E6-7AF11CAEE9D1}"/>
    <hyperlink ref="K38" r:id="rId26" display="Salish Sea Marine Survival Project Transboundary Workshop 2023" xr:uid="{A9EEF127-6846-4046-BCEF-37BB2051D685}"/>
    <hyperlink ref="K88" r:id="rId27" display="2021 Toxics Workshops: Tracy Collier closing talk, see Workshop Notes" xr:uid="{BA8B473B-7C9E-4EA1-BBAB-0CC641AF7A05}"/>
    <hyperlink ref="K51" r:id="rId28" display="2021 Toxics Workshops: Participant question asked in February 5, 2021 Q&amp;A (session on “PBDEs in Juvenile Chinook”)" xr:uid="{878D8569-9277-4402-BD94-2E0AF2D1B5DC}"/>
    <hyperlink ref="K60" r:id="rId29" display="2021 Toxics Workshops: Participant question asked in February 5, 2021 Q&amp;A (session on CECs)" xr:uid="{16627278-C4D3-43EF-8F1C-D97EB8B24A74}"/>
    <hyperlink ref="K82" r:id="rId30" display="2021 Toxics Workshops: Participant question asked in February 5, 2021 Q&amp;A (session on “Air Quality”)" xr:uid="{5AACEA10-3E2C-47B8-A494-1041FA38A13E}"/>
    <hyperlink ref="K85" r:id="rId31" display="Puget Sound Federal Task Force Action Plan 2022-2026" xr:uid="{31DED03D-1350-4620-9BC8-3BB627CD6CDE}"/>
    <hyperlink ref="K44" r:id="rId32" display="Puget Sound Federal Task Force Action Plan 2022-2026" xr:uid="{659A3534-7193-4476-83C1-8865CE928311}"/>
    <hyperlink ref="K46" r:id="rId33" display="Puget Sound Federal Task Force Action Plan 2022-2026" xr:uid="{06AC4C2C-EDBB-440F-AEE7-BD35717F074B}"/>
    <hyperlink ref="K70" r:id="rId34" display="gw∂dzadad Teaching of Our Ancestors TRIBAL HABITAT STRATEGY (2019)" xr:uid="{3FA66DF9-5B25-4B92-B352-3D5B3900CCF5}"/>
    <hyperlink ref="K75" r:id="rId35" display="Puget Sound Federal Task Force Action Plan 2022-2026" xr:uid="{77E1D73A-FEB9-4A26-9D72-66E18D24BDF9}"/>
    <hyperlink ref="K79" r:id="rId36" display="Puget Sound Federal Task Force Action Plan 2022-2026" xr:uid="{24D4907B-EF47-4475-852D-4603C6128DF5}"/>
    <hyperlink ref="K72" r:id="rId37" display="Puget Sound Federal Task Force Action Plan 2022-2026" xr:uid="{75F09D41-271F-4FD1-9D5A-5A17C965BC8F}"/>
    <hyperlink ref="K80" r:id="rId38" display="&quot;Technical memorandum on aquatic toxicity of stormwater and role of 6PPD-quinone&quot; (McIntyre and Jayakaran 2022) memo in Appendix D of Ecology 2022: 6PPD in Road Runoff Assessment and Mitigation Strategies" xr:uid="{EB80C25F-B3A7-42F2-B167-8AF0549B0211}"/>
    <hyperlink ref="K78" r:id="rId39" display="NWIFC 2023 Annual Report" xr:uid="{B2D9DF94-42F3-4229-B1AF-EE76B8307C9C}"/>
    <hyperlink ref="K76" r:id="rId40" location="page=1" display="NWIFC 2020 State of Our Watersheds Report" xr:uid="{5CAD0275-AF73-4B5F-9D14-49A490E662F6}"/>
    <hyperlink ref="K77" r:id="rId41" location="page=1" display="NWIFC 2020 State of Our Watersheds Report" xr:uid="{FA6F7C51-1912-4558-AF3E-26CFE656524B}"/>
    <hyperlink ref="K89" r:id="rId42" display="Recommended Priorities for Salmon Recovery and the Chinook Implementation Strategy" xr:uid="{43D35436-956B-4EB9-9B6F-CDB7F3032CAF}"/>
    <hyperlink ref="K104" r:id="rId43" display="2021 Toxics Workshops: Participant question asked in February 5, 2021 Q&amp;A (session on “Toxics in Puget Sound Synthesis”)" xr:uid="{B913F880-B208-4AE7-A580-2F20F3E71A19}"/>
    <hyperlink ref="K105" r:id="rId44" display="2021 Toxics Workshops: Participant question asked in February 5, 2021 Q&amp;A (session on “Toxics in Puget Sound Synthesis”)" xr:uid="{1CE2C271-91B9-437D-B891-6E9C21B81177}"/>
    <hyperlink ref="K96" r:id="rId45" display="2021 Toxics Workshops: Participant question asked in February 5, 2021 Q&amp;A (session on “Duwamish Groundwater Monitoring”)" xr:uid="{F15CF5F5-E12D-4CE0-9ABD-581EC52618A6}"/>
    <hyperlink ref="K103" r:id="rId46" display="2021 Toxics Workshops: Action recommended by Jim West in Synthesis Talk on TBiOS project" xr:uid="{BF96A9CC-904C-41F3-9C13-EEBCDC4865E1}"/>
    <hyperlink ref="K87" r:id="rId47" display="2021 Toxics Workshops: Participant question asked in February 5, 2021 Q&amp;A (session on “Toxics in Puget Sound Synthesis”) " xr:uid="{6AC54C71-E3B5-46B8-9254-B70FDC2CC281}"/>
    <hyperlink ref="K99" r:id="rId48" display="2021 Toxics Workshops: Sandie O’Neill talk on PBDEs in Snohomish River, see Workshop Notes" xr:uid="{2865D656-2078-4E4A-95B2-DD151F13F020}"/>
    <hyperlink ref="K100" r:id="rId49" display="2021 Toxics Workshops: Participant question asked in February 5, 2021 Q&amp;A (session on “PBDEs in Juvenile Chinook”)" xr:uid="{1C4B1D2D-F364-4DB8-99DF-6EFB1A0FC344}"/>
    <hyperlink ref="K101" r:id="rId50" display="2021 Toxics Workshops: Participant question asked in February 5, 2021 Q&amp;A (session on “PBDEs in Juvenile Chinook”)" xr:uid="{DE364695-6487-4DA5-B14C-208C447DE16A}"/>
    <hyperlink ref="K94" r:id="rId51" location="page=1" display="NWIFC 2020 State of Our Watersheds Report" xr:uid="{F314FCEB-7F81-4052-A20B-95255D4BDB3E}"/>
    <hyperlink ref="K102" r:id="rId52" display="2021 Toxics Workshops: Participant question asked in February 5, 2021 Q&amp;A (session on “PBDEs in Juvenile Chinook”)" xr:uid="{4B0308B1-E07D-4B8B-867D-31B0170AE473}"/>
    <hyperlink ref="K97" r:id="rId53" display="2021 Toxics Workshops: Participant question asked in February 5, 2021 Q&amp;A (session on “Toxics in Puget Sound Synthesis”)" xr:uid="{6B4BD4C0-1F50-40E9-A046-5EC7D382819B}"/>
    <hyperlink ref="K98" r:id="rId54" display="2021 Toxics Workshops: Participant question asked in February 5, 2021 Q&amp;A (session on “Toxics in Puget Sound Synthesis”)" xr:uid="{D71F95D0-92F4-46E5-B13C-A4A502577A8A}"/>
    <hyperlink ref="K90" r:id="rId55" display="2021 Toxics Workshops: Participant question asked in February 5, 2021 Q&amp;A (session on CECs)" xr:uid="{75BD6651-5991-4F49-AF3E-7B2E8954F40C}"/>
    <hyperlink ref="K92" r:id="rId56" display="2021 Toxics Workshops: Participant question asked in February 5, 2021 Q&amp;A (session on New Studies)" xr:uid="{2D8A85B3-D5CB-4350-B982-0F468CE1243E}"/>
    <hyperlink ref="K95" r:id="rId57" display="2021 Toxics Workshops: Monitoring/research need identified by Craig Senter talk on groundwater in Green-Duwamish" xr:uid="{BABD91F8-1EC0-40F9-A639-C6FC6C044A56}"/>
    <hyperlink ref="K93" r:id="rId58" display="2021 Toxics Workshops: Participant question asked in February 5, 2021 Q&amp;A (session on “Air Quality”)" xr:uid="{C4F9CF40-FCCA-4542-9ACF-164706E88949}"/>
    <hyperlink ref="K107" r:id="rId59" display="2021 Toxics Workshops: Participant question asked in February 5, 2021 Q&amp;A (session on CECs)" xr:uid="{7FB30E8B-E494-4B63-819E-D7484258C4A0}"/>
    <hyperlink ref="K109" r:id="rId60" display="https://pspwa.app.box.com/s/m4ww5rzli8fdl4u10dwb0p3rrfi05p20/file/900070790008" xr:uid="{D9DA2140-E6D0-4BF1-87B0-C51F93384E95}"/>
    <hyperlink ref="K122" r:id="rId61" display="2021 Toxics Workshops: Participant question asked in February 5, 2021 Q&amp;A (session on microplastics)" xr:uid="{EEC2977B-8205-4664-9EF5-4ED83AB5031A}"/>
    <hyperlink ref="K113" r:id="rId62" display="2021 Toxics Workshops: Participant question in Synthesis Talks segment: See Workshop Notes" xr:uid="{159F787A-3CA7-4C1E-A281-F3A1072D7E76}"/>
    <hyperlink ref="K114" r:id="rId63" display="https://pspwa.app.box.com/s/m4ww5rzli8fdl4u10dwb0p3rrfi05p20/file/900070648408" xr:uid="{F1F02D9E-2BCD-4773-B1DC-ABA3F8DF452D}"/>
    <hyperlink ref="K115" r:id="rId64" display="2021 Toxics Workshops: Participant question asked in February 5, 2021 Q&amp;A (session on “Public Health”)" xr:uid="{9FCE7EF7-AC03-4CD3-84BF-EF6C7608C980}"/>
    <hyperlink ref="K117" r:id="rId65" display="https://pspwa.app.box.com/s/m4ww5rzli8fdl4u10dwb0p3rrfi05p20/file/900070790008" xr:uid="{584523BE-9106-4497-AB88-E9E433E90CAE}"/>
    <hyperlink ref="K119" r:id="rId66" display="https://pspwa.app.box.com/s/m4ww5rzli8fdl4u10dwb0p3rrfi05p20/file/900070790008" xr:uid="{63A477DB-AA7D-4FF4-A413-B7292BFF11BF}"/>
    <hyperlink ref="K120" r:id="rId67" display="2021 Toxics Workshops: Statement on slide from Matt Harper talk on air pollution" xr:uid="{07A5B674-A516-4A43-976A-27D976C9DE43}"/>
    <hyperlink ref="K123" r:id="rId68" display="2021 Toxics Workshops: Participant question asked in February 5, 2021 Q&amp;A (session on CECs)" xr:uid="{7A3C5783-BA2B-405B-A2E7-4942102B544C}"/>
    <hyperlink ref="K124" r:id="rId69" display="2021 Toxics Workshops: Participant question asked in February 5, 2021 Q&amp;A (session on CECs)" xr:uid="{EB5E466B-38FF-4C58-8F53-684483214632}"/>
    <hyperlink ref="K125" r:id="rId70" display="2021 Toxics Workshops: Participant question asked in February 5, 2021 Q&amp;A (session on Stormwater Action Monitoring)" xr:uid="{C71B4814-B469-4D07-9F8F-34E2F57628D0}"/>
    <hyperlink ref="K126" r:id="rId71" display="2021 Toxics Workshops: Participant question asked in February 5, 2021 Q&amp;A (session on CECs)" xr:uid="{A378F98B-7B78-4A1E-AC42-552EE6076BF0}"/>
    <hyperlink ref="K128" r:id="rId72" display="Puget Sound Federal Task Force Action Plan 2022-2026" xr:uid="{0D5042C7-C103-4EF5-A010-C28F7EE5DA75}"/>
    <hyperlink ref="K130" r:id="rId73" display="2021 Toxics Workshops: Jim West Synthesis Talk on TBiOS project" xr:uid="{45065CAA-AFEF-4EFD-97DF-9F71087303E8}"/>
    <hyperlink ref="K129" r:id="rId74" display="2021 Toxics Workshops: Participant question asked in February 5, 2021 Q&amp;A (session on “Toxics in Puget Sound Synthesis”)" xr:uid="{9DBA79BA-1437-4D13-A2E2-7B4EB14CA354}"/>
    <hyperlink ref="K131" r:id="rId75" display="2021 Toxics Workshops: Participant question asked in February 5, 2021 Q&amp;A (session on “Freshwater Fish Contaminant Monitoring”)" xr:uid="{55B8D79C-434B-4F15-86BA-8ACBAA990A23}"/>
    <hyperlink ref="K132" r:id="rId76" display="2021 Toxics Workshops: Participant question asked in February 5, 2021 Q&amp;A (session on “Freshwater Fish Contaminant Monitoring”)" xr:uid="{A128BA6E-180A-4D0E-9D7F-E0EA3B6537AE}"/>
    <hyperlink ref="K133" r:id="rId77" display="2021 Toxics Workshops: Participant question asked in February 5, 2021 Q&amp;A (session on “Public Health”)" xr:uid="{FB2D2E04-D77A-45E8-BE8A-2DFD5D05A484}"/>
    <hyperlink ref="K134" r:id="rId78" location="page=1" display="NWIFC 2020 State of Our Watersheds Report" xr:uid="{1E00BA10-509C-4D13-8CA3-F9ABC474A377}"/>
    <hyperlink ref="K83" r:id="rId79" display="2021 Toxics Workshops: Participant question asked in February 5, 2021 Q&amp;A (session on “Air Quality”)" xr:uid="{37FA4448-9F5A-4293-8412-D19F7E3B334F}"/>
    <hyperlink ref="K135" r:id="rId80" display="Puget Sound Federal Task Force Action Plan 2022-2026" xr:uid="{BF345A19-03A0-42EA-B2F9-32B15E6BC45B}"/>
    <hyperlink ref="K139" r:id="rId81" display="gw∂dzadad Teaching of Our Ancestors TRIBAL HABITAT STRATEGY (2019)" xr:uid="{517D21FF-D9D4-4F8B-83D8-5141EB362298}"/>
    <hyperlink ref="K140" r:id="rId82" display="Salish Sea Marine Survival Project Transboundary Workshop 2023" xr:uid="{FD4C5725-F14D-4591-94E4-5A37CEAF2C72}"/>
    <hyperlink ref="K141" r:id="rId83" display="Salish Sea Marine Survival Project Transboundary Workshop 2023" xr:uid="{B7F4B639-2A70-4E9E-8C07-56E1001FFF92}"/>
    <hyperlink ref="K142" r:id="rId84" display="Salish Sea Marine Survival Project Transboundary Workshop 2023" xr:uid="{3FCDAB3B-8207-4500-87CF-B40ADCD8135F}"/>
    <hyperlink ref="K143" r:id="rId85" display="Salish Sea Marine Survival Project Transboundary Workshop 2023" xr:uid="{D205B282-E998-425A-84F7-103D73A58001}"/>
    <hyperlink ref="K144" r:id="rId86" display="Salish Sea Marine Survival Project Transboundary Workshop 2023" xr:uid="{F0C66708-F458-4349-BA6C-9562CD0E14FA}"/>
    <hyperlink ref="K145" r:id="rId87" display="Salish Sea Marine Survival Project Transboundary Workshop 2023" xr:uid="{E454347F-387B-49B8-B563-CA3932CABB33}"/>
    <hyperlink ref="K146" r:id="rId88" display="Salish Sea Marine Survival Project Transboundary Workshop 2023" xr:uid="{C7B3427D-423B-4962-B88F-C8E6697EAE12}"/>
    <hyperlink ref="K147" r:id="rId89" display="Salish Sea Marine Survival Project Transboundary Workshop 2023" xr:uid="{1FE62D80-2D3C-4089-A6C7-D4CDAADA07C3}"/>
    <hyperlink ref="K148" r:id="rId90" display="Salish Sea Marine Survival Project Transboundary Workshop 2023" xr:uid="{EDADDEFC-FC98-412D-B068-CBD360EF58C0}"/>
    <hyperlink ref="K41" r:id="rId91" display="Recommended Priorities for Salmon Recovery and the Chinook Implementation Strategy" xr:uid="{5FA34123-B3C1-4F49-B672-3C2E82B28123}"/>
    <hyperlink ref="K149" r:id="rId92" display="Salish Sea Marine Survival Project Transboundary Workshop 2023" xr:uid="{5BF6AEBC-6682-4C2C-A2D3-2BC3574B8D95}"/>
    <hyperlink ref="K150" r:id="rId93" display="Salish Sea Marine Survival Project Transboundary Workshop 2023" xr:uid="{775847AB-AF0B-4523-9FB1-11B81437FCD5}"/>
    <hyperlink ref="K39" r:id="rId94" display="Salish Sea Marine Survival Project Transboundary Workshop 2023" xr:uid="{58F095CA-BE72-4E5E-B13C-A352EA75A03E}"/>
    <hyperlink ref="K40" r:id="rId95" display="Salish Sea Marine Survival Project Transboundary Workshop 2023" xr:uid="{A4CB33A2-B3B6-4B81-ADA5-BBCFB828779D}"/>
    <hyperlink ref="J114" r:id="rId96" display="https://pspwa.app.box.com/s/m4ww5rzli8fdl4u10dwb0p3rrfi05p20/file/900070648408" xr:uid="{4AA1112A-6FF8-4591-A535-485E9D482649}"/>
    <hyperlink ref="J97" r:id="rId97" display="https://wdfw.wa.gov/sites/default/files/publications/01925/wdfw01925.pdf" xr:uid="{C7075E2F-6A2E-4772-9637-55B3F3D028EC}"/>
    <hyperlink ref="J96" r:id="rId98" display="https://pubs.usgs.gov/publication/ofr20191131" xr:uid="{32815DBE-4A1C-4329-9A39-5D5E5A2E1E04}"/>
    <hyperlink ref="J16" r:id="rId99" display="https://www.dnr.wa.gov/programs-and-services/aquatics/aquatic-science/nearshore-habitat-eelgrass-stressor-response-project" xr:uid="{DE758955-7627-4B5C-9381-0AD7647B87B4}"/>
    <hyperlink ref="K2" r:id="rId100" display="https://pspwa.app.box.com/s/m4ww5rzli8fdl4u10dwb0p3rrfi05p20/file/900070790008" xr:uid="{D5363291-874A-4DEB-A394-184A66CCAF8B}"/>
    <hyperlink ref="K4" r:id="rId101" display="https://pspwa.app.box.com/s/m4ww5rzli8fdl4u10dwb0p3rrfi05p20/file/900070790008" xr:uid="{A7B95A39-CD6B-495C-B91C-B683E058A614}"/>
    <hyperlink ref="K5" r:id="rId102" display="https://pspwa.app.box.com/s/m4ww5rzli8fdl4u10dwb0p3rrfi05p20/file/900070790008" xr:uid="{185CEB4D-54D0-464D-9D0A-4C76E3288000}"/>
    <hyperlink ref="K12" r:id="rId103" display="https://pspwa.app.box.com/s/m4ww5rzli8fdl4u10dwb0p3rrfi05p20/file/900070790008" xr:uid="{BE49FFAB-C245-44E6-BAA9-99E00F2CD7DB}"/>
    <hyperlink ref="K13" r:id="rId104" display="https://pspwa.app.box.com/s/m4ww5rzli8fdl4u10dwb0p3rrfi05p20/file/900070790008" xr:uid="{4BEA18BC-4B6A-4945-A720-5F29B053659D}"/>
    <hyperlink ref="K106" r:id="rId105" display="https://pspwa.app.box.com/s/m4ww5rzli8fdl4u10dwb0p3rrfi05p20/file/900070790008" xr:uid="{E3D8829B-4BE8-45E1-8848-6E2D09ABBB53}"/>
    <hyperlink ref="Q103" r:id="rId106" display="https://link.springer.com/article/10.1007/s00244-017-0383-z" xr:uid="{ED30CA6C-3BEB-49E3-889C-6DD5ACDA539C}"/>
  </hyperlinks>
  <pageMargins left="0.7" right="0.7" top="0.75" bottom="0.75" header="0.3" footer="0.3"/>
  <pageSetup orientation="portrait" r:id="rId10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E5396-9F50-4AD5-819D-35699ECAB0FB}">
  <dimension ref="A1:T103"/>
  <sheetViews>
    <sheetView zoomScale="90" zoomScaleNormal="90" workbookViewId="0"/>
  </sheetViews>
  <sheetFormatPr defaultRowHeight="14.6" x14ac:dyDescent="0.4"/>
  <cols>
    <col min="1" max="1" width="16.07421875" style="7" customWidth="1"/>
    <col min="2" max="2" width="37" style="6" customWidth="1"/>
    <col min="3" max="3" width="37.53515625" style="7" customWidth="1"/>
    <col min="4" max="4" width="10.15234375" style="7" customWidth="1"/>
    <col min="5" max="5" width="47.3046875" style="7" customWidth="1"/>
    <col min="6" max="6" width="45.53515625" style="7" customWidth="1"/>
    <col min="7" max="7" width="40.69140625" style="7" customWidth="1"/>
    <col min="8" max="8" width="34.84375" style="7" customWidth="1"/>
    <col min="9" max="11" width="9.23046875" style="7"/>
    <col min="12" max="12" width="31.53515625" style="7" customWidth="1"/>
    <col min="13" max="13" width="34.53515625" style="7" customWidth="1"/>
    <col min="14" max="14" width="32.3046875" style="7" customWidth="1"/>
    <col min="15" max="15" width="13.69140625" style="7" customWidth="1"/>
    <col min="16" max="16" width="10.84375" style="7" customWidth="1"/>
    <col min="17" max="17" width="38.3046875" style="7" customWidth="1"/>
    <col min="18" max="18" width="18.84375" style="7" customWidth="1"/>
    <col min="19" max="19" width="31.53515625" style="7" customWidth="1"/>
    <col min="20" max="20" width="15.07421875" style="7" customWidth="1"/>
    <col min="21" max="16384" width="9.23046875" style="9"/>
  </cols>
  <sheetData>
    <row r="1" spans="1:20" ht="43.75" x14ac:dyDescent="0.4">
      <c r="A1" s="56" t="s">
        <v>359</v>
      </c>
      <c r="B1" s="180" t="s">
        <v>1188</v>
      </c>
      <c r="C1" s="181" t="s">
        <v>363</v>
      </c>
      <c r="D1" s="57" t="s">
        <v>32</v>
      </c>
      <c r="E1" s="56" t="s">
        <v>364</v>
      </c>
      <c r="F1" s="56" t="s">
        <v>365</v>
      </c>
      <c r="G1" s="56" t="s">
        <v>366</v>
      </c>
      <c r="H1" s="56" t="s">
        <v>367</v>
      </c>
      <c r="I1" s="56" t="s">
        <v>368</v>
      </c>
      <c r="J1" s="56" t="s">
        <v>369</v>
      </c>
      <c r="K1" s="56" t="s">
        <v>370</v>
      </c>
      <c r="L1" s="56" t="s">
        <v>371</v>
      </c>
      <c r="M1" s="57" t="s">
        <v>372</v>
      </c>
      <c r="N1" s="57" t="s">
        <v>373</v>
      </c>
      <c r="O1" s="57" t="s">
        <v>375</v>
      </c>
      <c r="P1" s="56" t="s">
        <v>376</v>
      </c>
      <c r="Q1" s="57" t="s">
        <v>377</v>
      </c>
      <c r="R1" s="57" t="s">
        <v>8</v>
      </c>
      <c r="S1" s="56" t="s">
        <v>378</v>
      </c>
      <c r="T1" s="57" t="s">
        <v>380</v>
      </c>
    </row>
    <row r="2" spans="1:20" ht="58.3" x14ac:dyDescent="0.4">
      <c r="A2" s="21" t="s">
        <v>825</v>
      </c>
      <c r="B2" s="21" t="s">
        <v>2440</v>
      </c>
      <c r="C2" s="57"/>
      <c r="D2" s="22">
        <v>560</v>
      </c>
      <c r="E2" s="56" t="s">
        <v>827</v>
      </c>
      <c r="F2" s="22"/>
      <c r="G2" s="22" t="s">
        <v>1447</v>
      </c>
      <c r="H2" s="22"/>
      <c r="I2" s="21"/>
      <c r="J2" s="21"/>
      <c r="K2" s="21"/>
      <c r="L2" s="21"/>
      <c r="M2" s="22"/>
      <c r="N2" s="22"/>
      <c r="O2" s="22"/>
      <c r="P2" s="22"/>
      <c r="Q2" s="22"/>
      <c r="R2" s="22" t="s">
        <v>828</v>
      </c>
      <c r="S2" s="22"/>
      <c r="T2" s="22">
        <v>117</v>
      </c>
    </row>
    <row r="3" spans="1:20" ht="29.15" x14ac:dyDescent="0.4">
      <c r="A3" s="21" t="s">
        <v>825</v>
      </c>
      <c r="B3" s="21" t="s">
        <v>2440</v>
      </c>
      <c r="C3" s="57"/>
      <c r="D3" s="22">
        <v>561</v>
      </c>
      <c r="E3" s="56" t="s">
        <v>1784</v>
      </c>
      <c r="F3" s="22"/>
      <c r="G3" s="22" t="s">
        <v>1447</v>
      </c>
      <c r="H3" s="22"/>
      <c r="I3" s="21"/>
      <c r="J3" s="21"/>
      <c r="K3" s="21"/>
      <c r="L3" s="21"/>
      <c r="M3" s="22"/>
      <c r="N3" s="22"/>
      <c r="O3" s="22"/>
      <c r="P3" s="22"/>
      <c r="Q3" s="22"/>
      <c r="R3" s="22" t="s">
        <v>828</v>
      </c>
      <c r="S3" s="22"/>
      <c r="T3" s="22">
        <v>118</v>
      </c>
    </row>
    <row r="4" spans="1:20" ht="43.75" x14ac:dyDescent="0.4">
      <c r="A4" s="21" t="s">
        <v>825</v>
      </c>
      <c r="B4" s="183" t="s">
        <v>1189</v>
      </c>
      <c r="C4" s="57"/>
      <c r="D4" s="22">
        <v>562</v>
      </c>
      <c r="E4" s="56" t="s">
        <v>829</v>
      </c>
      <c r="F4" s="22"/>
      <c r="G4" s="22" t="s">
        <v>1447</v>
      </c>
      <c r="H4" s="22"/>
      <c r="I4" s="21"/>
      <c r="J4" s="21"/>
      <c r="K4" s="21"/>
      <c r="L4" s="21"/>
      <c r="M4" s="22"/>
      <c r="N4" s="22"/>
      <c r="O4" s="22"/>
      <c r="P4" s="22"/>
      <c r="Q4" s="22"/>
      <c r="R4" s="22" t="s">
        <v>828</v>
      </c>
      <c r="S4" s="22"/>
      <c r="T4" s="22">
        <v>119</v>
      </c>
    </row>
    <row r="5" spans="1:20" ht="29.15" x14ac:dyDescent="0.4">
      <c r="A5" s="21" t="s">
        <v>831</v>
      </c>
      <c r="B5" s="21" t="s">
        <v>2441</v>
      </c>
      <c r="C5" s="57"/>
      <c r="D5" s="22">
        <v>563</v>
      </c>
      <c r="E5" s="56" t="s">
        <v>1780</v>
      </c>
      <c r="F5" s="22"/>
      <c r="G5" s="22" t="s">
        <v>1447</v>
      </c>
      <c r="H5" s="22"/>
      <c r="I5" s="21"/>
      <c r="J5" s="21"/>
      <c r="K5" s="21"/>
      <c r="L5" s="21"/>
      <c r="M5" s="22"/>
      <c r="N5" s="22"/>
      <c r="O5" s="22"/>
      <c r="P5" s="22"/>
      <c r="Q5" s="22"/>
      <c r="R5" s="22" t="s">
        <v>828</v>
      </c>
      <c r="S5" s="22"/>
      <c r="T5" s="22">
        <v>120</v>
      </c>
    </row>
    <row r="6" spans="1:20" ht="43.75" x14ac:dyDescent="0.4">
      <c r="A6" s="21" t="s">
        <v>831</v>
      </c>
      <c r="B6" s="21" t="s">
        <v>2441</v>
      </c>
      <c r="C6" s="57"/>
      <c r="D6" s="22">
        <v>564</v>
      </c>
      <c r="E6" s="56" t="s">
        <v>1779</v>
      </c>
      <c r="F6" s="22"/>
      <c r="G6" s="22" t="s">
        <v>1447</v>
      </c>
      <c r="H6" s="22"/>
      <c r="I6" s="21"/>
      <c r="J6" s="21"/>
      <c r="K6" s="21"/>
      <c r="L6" s="21"/>
      <c r="M6" s="22"/>
      <c r="N6" s="22"/>
      <c r="O6" s="22"/>
      <c r="P6" s="22"/>
      <c r="Q6" s="22"/>
      <c r="R6" s="22" t="s">
        <v>828</v>
      </c>
      <c r="S6" s="22"/>
      <c r="T6" s="22">
        <v>121</v>
      </c>
    </row>
    <row r="7" spans="1:20" ht="29.15" x14ac:dyDescent="0.4">
      <c r="A7" s="21" t="s">
        <v>831</v>
      </c>
      <c r="B7" s="21" t="s">
        <v>2441</v>
      </c>
      <c r="C7" s="57"/>
      <c r="D7" s="22">
        <v>565</v>
      </c>
      <c r="E7" s="56" t="s">
        <v>1778</v>
      </c>
      <c r="F7" s="22"/>
      <c r="G7" s="22" t="s">
        <v>1447</v>
      </c>
      <c r="H7" s="22"/>
      <c r="I7" s="21"/>
      <c r="J7" s="21"/>
      <c r="K7" s="21"/>
      <c r="L7" s="21"/>
      <c r="M7" s="22"/>
      <c r="N7" s="22"/>
      <c r="O7" s="22"/>
      <c r="P7" s="22"/>
      <c r="Q7" s="22"/>
      <c r="R7" s="22" t="s">
        <v>828</v>
      </c>
      <c r="S7" s="22"/>
      <c r="T7" s="22">
        <v>122</v>
      </c>
    </row>
    <row r="8" spans="1:20" ht="29.15" x14ac:dyDescent="0.4">
      <c r="A8" s="21" t="s">
        <v>831</v>
      </c>
      <c r="B8" s="21" t="s">
        <v>2441</v>
      </c>
      <c r="C8" s="57"/>
      <c r="D8" s="22">
        <v>566</v>
      </c>
      <c r="E8" s="56" t="s">
        <v>1777</v>
      </c>
      <c r="F8" s="22"/>
      <c r="G8" s="22" t="s">
        <v>1447</v>
      </c>
      <c r="H8" s="22"/>
      <c r="I8" s="21"/>
      <c r="J8" s="21"/>
      <c r="K8" s="21"/>
      <c r="L8" s="21"/>
      <c r="M8" s="22"/>
      <c r="N8" s="22"/>
      <c r="O8" s="22"/>
      <c r="P8" s="22"/>
      <c r="Q8" s="22"/>
      <c r="R8" s="22" t="s">
        <v>828</v>
      </c>
      <c r="S8" s="22"/>
      <c r="T8" s="22">
        <v>123</v>
      </c>
    </row>
    <row r="9" spans="1:20" ht="29.15" x14ac:dyDescent="0.4">
      <c r="A9" s="21" t="s">
        <v>832</v>
      </c>
      <c r="B9" s="183" t="s">
        <v>1189</v>
      </c>
      <c r="C9" s="57"/>
      <c r="D9" s="22">
        <v>568</v>
      </c>
      <c r="E9" s="56" t="s">
        <v>1776</v>
      </c>
      <c r="F9" s="22"/>
      <c r="G9" s="22" t="s">
        <v>1447</v>
      </c>
      <c r="H9" s="22"/>
      <c r="I9" s="21"/>
      <c r="J9" s="21"/>
      <c r="K9" s="21"/>
      <c r="L9" s="21"/>
      <c r="M9" s="22"/>
      <c r="N9" s="22"/>
      <c r="O9" s="22"/>
      <c r="P9" s="22"/>
      <c r="Q9" s="22"/>
      <c r="R9" s="22" t="s">
        <v>828</v>
      </c>
      <c r="S9" s="22"/>
      <c r="T9" s="22">
        <v>124</v>
      </c>
    </row>
    <row r="10" spans="1:20" ht="29.15" x14ac:dyDescent="0.4">
      <c r="A10" s="21" t="s">
        <v>832</v>
      </c>
      <c r="B10" s="183" t="s">
        <v>1189</v>
      </c>
      <c r="C10" s="57"/>
      <c r="D10" s="22">
        <v>567</v>
      </c>
      <c r="E10" s="56" t="s">
        <v>1775</v>
      </c>
      <c r="F10" s="22"/>
      <c r="G10" s="22" t="s">
        <v>1447</v>
      </c>
      <c r="H10" s="22"/>
      <c r="I10" s="21"/>
      <c r="J10" s="21"/>
      <c r="K10" s="21"/>
      <c r="L10" s="21"/>
      <c r="M10" s="22"/>
      <c r="N10" s="22"/>
      <c r="O10" s="22"/>
      <c r="P10" s="22"/>
      <c r="Q10" s="22"/>
      <c r="R10" s="22" t="s">
        <v>828</v>
      </c>
      <c r="S10" s="22"/>
      <c r="T10" s="22">
        <v>125</v>
      </c>
    </row>
    <row r="11" spans="1:20" ht="29.15" x14ac:dyDescent="0.4">
      <c r="A11" s="21" t="s">
        <v>832</v>
      </c>
      <c r="B11" s="184" t="s">
        <v>2440</v>
      </c>
      <c r="C11" s="57"/>
      <c r="D11" s="22">
        <v>569</v>
      </c>
      <c r="E11" s="56" t="s">
        <v>1774</v>
      </c>
      <c r="F11" s="22"/>
      <c r="G11" s="22" t="s">
        <v>1447</v>
      </c>
      <c r="H11" s="22"/>
      <c r="I11" s="21"/>
      <c r="J11" s="21"/>
      <c r="K11" s="21"/>
      <c r="L11" s="21"/>
      <c r="M11" s="22"/>
      <c r="N11" s="22"/>
      <c r="O11" s="22"/>
      <c r="P11" s="22"/>
      <c r="Q11" s="22"/>
      <c r="R11" s="22" t="s">
        <v>828</v>
      </c>
      <c r="S11" s="22"/>
      <c r="T11" s="22">
        <v>126</v>
      </c>
    </row>
    <row r="12" spans="1:20" ht="29.15" x14ac:dyDescent="0.4">
      <c r="A12" s="21" t="s">
        <v>832</v>
      </c>
      <c r="B12" s="183" t="s">
        <v>1189</v>
      </c>
      <c r="C12" s="57"/>
      <c r="D12" s="22">
        <v>570</v>
      </c>
      <c r="E12" s="56" t="s">
        <v>1773</v>
      </c>
      <c r="F12" s="22"/>
      <c r="G12" s="22" t="s">
        <v>1447</v>
      </c>
      <c r="H12" s="22"/>
      <c r="I12" s="21"/>
      <c r="J12" s="21"/>
      <c r="K12" s="21"/>
      <c r="L12" s="21"/>
      <c r="M12" s="22"/>
      <c r="N12" s="22"/>
      <c r="O12" s="22"/>
      <c r="P12" s="22"/>
      <c r="Q12" s="22"/>
      <c r="R12" s="22" t="s">
        <v>828</v>
      </c>
      <c r="S12" s="22"/>
      <c r="T12" s="22">
        <v>127</v>
      </c>
    </row>
    <row r="13" spans="1:20" ht="29.15" x14ac:dyDescent="0.4">
      <c r="A13" s="21" t="s">
        <v>832</v>
      </c>
      <c r="B13" s="183" t="s">
        <v>1190</v>
      </c>
      <c r="C13" s="57"/>
      <c r="D13" s="22">
        <v>571</v>
      </c>
      <c r="E13" s="56" t="s">
        <v>1772</v>
      </c>
      <c r="F13" s="22"/>
      <c r="G13" s="22" t="s">
        <v>1447</v>
      </c>
      <c r="H13" s="22"/>
      <c r="I13" s="21"/>
      <c r="J13" s="21"/>
      <c r="K13" s="21"/>
      <c r="L13" s="21"/>
      <c r="M13" s="22"/>
      <c r="N13" s="22"/>
      <c r="O13" s="22"/>
      <c r="P13" s="22"/>
      <c r="Q13" s="22"/>
      <c r="R13" s="22" t="s">
        <v>828</v>
      </c>
      <c r="S13" s="22"/>
      <c r="T13" s="22">
        <v>128</v>
      </c>
    </row>
    <row r="14" spans="1:20" ht="43.75" x14ac:dyDescent="0.4">
      <c r="A14" s="21" t="s">
        <v>833</v>
      </c>
      <c r="B14" s="182" t="s">
        <v>2441</v>
      </c>
      <c r="C14" s="57"/>
      <c r="D14" s="22">
        <v>573</v>
      </c>
      <c r="E14" s="56" t="s">
        <v>1769</v>
      </c>
      <c r="F14" s="22"/>
      <c r="G14" s="22" t="s">
        <v>1447</v>
      </c>
      <c r="H14" s="22"/>
      <c r="I14" s="21"/>
      <c r="J14" s="21"/>
      <c r="K14" s="21"/>
      <c r="L14" s="21"/>
      <c r="M14" s="22"/>
      <c r="N14" s="22"/>
      <c r="O14" s="22"/>
      <c r="P14" s="22"/>
      <c r="Q14" s="22"/>
      <c r="R14" s="22" t="s">
        <v>828</v>
      </c>
      <c r="S14" s="22"/>
      <c r="T14" s="22">
        <v>129</v>
      </c>
    </row>
    <row r="15" spans="1:20" ht="43.75" x14ac:dyDescent="0.4">
      <c r="A15" s="21" t="s">
        <v>833</v>
      </c>
      <c r="B15" s="182" t="s">
        <v>2441</v>
      </c>
      <c r="C15" s="57"/>
      <c r="D15" s="22">
        <v>574</v>
      </c>
      <c r="E15" s="56" t="s">
        <v>1768</v>
      </c>
      <c r="F15" s="22"/>
      <c r="G15" s="22" t="s">
        <v>1447</v>
      </c>
      <c r="H15" s="22"/>
      <c r="I15" s="21"/>
      <c r="J15" s="21"/>
      <c r="K15" s="21"/>
      <c r="L15" s="21"/>
      <c r="M15" s="22"/>
      <c r="N15" s="22"/>
      <c r="O15" s="22"/>
      <c r="P15" s="22"/>
      <c r="Q15" s="22"/>
      <c r="R15" s="22" t="s">
        <v>828</v>
      </c>
      <c r="S15" s="22"/>
      <c r="T15" s="22">
        <v>130</v>
      </c>
    </row>
    <row r="16" spans="1:20" ht="43.75" x14ac:dyDescent="0.4">
      <c r="A16" s="74" t="s">
        <v>833</v>
      </c>
      <c r="B16" s="185" t="s">
        <v>2441</v>
      </c>
      <c r="C16" s="186" t="s">
        <v>836</v>
      </c>
      <c r="D16" s="77">
        <v>572</v>
      </c>
      <c r="E16" s="73" t="s">
        <v>1767</v>
      </c>
      <c r="F16" s="77"/>
      <c r="G16" s="77" t="s">
        <v>1447</v>
      </c>
      <c r="H16" s="77"/>
      <c r="I16" s="74"/>
      <c r="J16" s="74"/>
      <c r="K16" s="74"/>
      <c r="L16" s="74"/>
      <c r="M16" s="77"/>
      <c r="N16" s="77"/>
      <c r="O16" s="77"/>
      <c r="P16" s="77"/>
      <c r="Q16" s="77"/>
      <c r="R16" s="77" t="s">
        <v>828</v>
      </c>
      <c r="S16" s="77"/>
      <c r="T16" s="22">
        <v>131</v>
      </c>
    </row>
    <row r="17" spans="1:20" ht="43.75" x14ac:dyDescent="0.4">
      <c r="A17" s="74" t="s">
        <v>833</v>
      </c>
      <c r="B17" s="185" t="s">
        <v>2441</v>
      </c>
      <c r="C17" s="186"/>
      <c r="D17" s="77">
        <v>575</v>
      </c>
      <c r="E17" s="110" t="s">
        <v>1766</v>
      </c>
      <c r="F17" s="77"/>
      <c r="G17" s="77" t="s">
        <v>1447</v>
      </c>
      <c r="H17" s="77"/>
      <c r="I17" s="74"/>
      <c r="J17" s="74"/>
      <c r="K17" s="74"/>
      <c r="L17" s="74"/>
      <c r="M17" s="77"/>
      <c r="N17" s="77"/>
      <c r="O17" s="77"/>
      <c r="P17" s="77"/>
      <c r="Q17" s="77"/>
      <c r="R17" s="77" t="s">
        <v>828</v>
      </c>
      <c r="S17" s="77"/>
      <c r="T17" s="22">
        <v>132</v>
      </c>
    </row>
    <row r="18" spans="1:20" ht="29.15" x14ac:dyDescent="0.4">
      <c r="A18" s="21" t="s">
        <v>837</v>
      </c>
      <c r="B18" s="182" t="s">
        <v>2442</v>
      </c>
      <c r="C18" s="57"/>
      <c r="D18" s="22">
        <v>593</v>
      </c>
      <c r="E18" s="56" t="s">
        <v>1765</v>
      </c>
      <c r="F18" s="22"/>
      <c r="G18" s="22" t="s">
        <v>1447</v>
      </c>
      <c r="H18" s="22"/>
      <c r="I18" s="21"/>
      <c r="J18" s="21"/>
      <c r="K18" s="21"/>
      <c r="L18" s="21"/>
      <c r="M18" s="22"/>
      <c r="N18" s="22"/>
      <c r="O18" s="22"/>
      <c r="P18" s="22"/>
      <c r="Q18" s="22"/>
      <c r="R18" s="22" t="s">
        <v>828</v>
      </c>
      <c r="S18" s="22" t="s">
        <v>838</v>
      </c>
      <c r="T18" s="22">
        <v>133</v>
      </c>
    </row>
    <row r="19" spans="1:20" ht="29.15" x14ac:dyDescent="0.4">
      <c r="A19" s="21" t="s">
        <v>837</v>
      </c>
      <c r="B19" s="182" t="s">
        <v>2442</v>
      </c>
      <c r="C19" s="57"/>
      <c r="D19" s="22">
        <v>594</v>
      </c>
      <c r="E19" s="56" t="s">
        <v>1764</v>
      </c>
      <c r="F19" s="22"/>
      <c r="G19" s="22" t="s">
        <v>1447</v>
      </c>
      <c r="H19" s="22"/>
      <c r="I19" s="21"/>
      <c r="J19" s="21"/>
      <c r="K19" s="21"/>
      <c r="L19" s="21"/>
      <c r="M19" s="22"/>
      <c r="N19" s="22"/>
      <c r="O19" s="22"/>
      <c r="P19" s="22"/>
      <c r="Q19" s="22"/>
      <c r="R19" s="22" t="s">
        <v>828</v>
      </c>
      <c r="S19" s="22"/>
      <c r="T19" s="22">
        <v>134</v>
      </c>
    </row>
    <row r="20" spans="1:20" ht="29.15" x14ac:dyDescent="0.4">
      <c r="A20" s="21" t="s">
        <v>837</v>
      </c>
      <c r="B20" s="182" t="s">
        <v>2442</v>
      </c>
      <c r="C20" s="57"/>
      <c r="D20" s="22">
        <v>595</v>
      </c>
      <c r="E20" s="57" t="s">
        <v>1763</v>
      </c>
      <c r="F20" s="22"/>
      <c r="G20" s="22" t="s">
        <v>1447</v>
      </c>
      <c r="H20" s="22"/>
      <c r="I20" s="21"/>
      <c r="J20" s="21"/>
      <c r="K20" s="21"/>
      <c r="L20" s="21"/>
      <c r="M20" s="22"/>
      <c r="N20" s="22"/>
      <c r="O20" s="22"/>
      <c r="P20" s="22"/>
      <c r="Q20" s="22"/>
      <c r="R20" s="22" t="s">
        <v>828</v>
      </c>
      <c r="S20" s="22"/>
      <c r="T20" s="22">
        <v>135</v>
      </c>
    </row>
    <row r="21" spans="1:20" ht="29.15" x14ac:dyDescent="0.4">
      <c r="A21" s="21" t="s">
        <v>839</v>
      </c>
      <c r="B21" s="183" t="s">
        <v>1190</v>
      </c>
      <c r="C21" s="57"/>
      <c r="D21" s="22">
        <v>576</v>
      </c>
      <c r="E21" s="56" t="s">
        <v>1762</v>
      </c>
      <c r="F21" s="22"/>
      <c r="G21" s="22" t="s">
        <v>1447</v>
      </c>
      <c r="H21" s="22"/>
      <c r="I21" s="21"/>
      <c r="J21" s="21"/>
      <c r="K21" s="21"/>
      <c r="L21" s="21"/>
      <c r="M21" s="22"/>
      <c r="N21" s="22"/>
      <c r="O21" s="22" t="s">
        <v>383</v>
      </c>
      <c r="P21" s="22"/>
      <c r="Q21" s="22"/>
      <c r="R21" s="22" t="s">
        <v>828</v>
      </c>
      <c r="S21" s="22"/>
      <c r="T21" s="22">
        <v>136</v>
      </c>
    </row>
    <row r="22" spans="1:20" ht="29.15" x14ac:dyDescent="0.4">
      <c r="A22" s="21" t="s">
        <v>839</v>
      </c>
      <c r="B22" s="182" t="s">
        <v>2443</v>
      </c>
      <c r="C22" s="57"/>
      <c r="D22" s="22">
        <v>577</v>
      </c>
      <c r="E22" s="56" t="s">
        <v>1761</v>
      </c>
      <c r="F22" s="22"/>
      <c r="G22" s="22" t="s">
        <v>1447</v>
      </c>
      <c r="H22" s="22"/>
      <c r="I22" s="21"/>
      <c r="J22" s="21"/>
      <c r="K22" s="21"/>
      <c r="L22" s="21"/>
      <c r="M22" s="22"/>
      <c r="N22" s="22"/>
      <c r="O22" s="22"/>
      <c r="P22" s="22"/>
      <c r="Q22" s="22"/>
      <c r="R22" s="22" t="s">
        <v>828</v>
      </c>
      <c r="S22" s="22"/>
      <c r="T22" s="22">
        <v>137</v>
      </c>
    </row>
    <row r="23" spans="1:20" ht="29.15" x14ac:dyDescent="0.4">
      <c r="A23" s="21" t="s">
        <v>839</v>
      </c>
      <c r="B23" s="182" t="s">
        <v>2443</v>
      </c>
      <c r="C23" s="57"/>
      <c r="D23" s="22">
        <v>578</v>
      </c>
      <c r="E23" s="56" t="s">
        <v>1760</v>
      </c>
      <c r="F23" s="22"/>
      <c r="G23" s="22" t="s">
        <v>1447</v>
      </c>
      <c r="H23" s="22"/>
      <c r="I23" s="21"/>
      <c r="J23" s="21"/>
      <c r="K23" s="21"/>
      <c r="L23" s="21"/>
      <c r="M23" s="22"/>
      <c r="N23" s="22"/>
      <c r="O23" s="22"/>
      <c r="P23" s="22"/>
      <c r="Q23" s="22"/>
      <c r="R23" s="22" t="s">
        <v>828</v>
      </c>
      <c r="S23" s="22"/>
      <c r="T23" s="22">
        <v>138</v>
      </c>
    </row>
    <row r="24" spans="1:20" ht="29.15" x14ac:dyDescent="0.4">
      <c r="A24" s="21" t="s">
        <v>839</v>
      </c>
      <c r="B24" s="182" t="s">
        <v>2443</v>
      </c>
      <c r="C24" s="57"/>
      <c r="D24" s="22">
        <v>587</v>
      </c>
      <c r="E24" s="56" t="s">
        <v>1759</v>
      </c>
      <c r="F24" s="22"/>
      <c r="G24" s="22" t="s">
        <v>1447</v>
      </c>
      <c r="H24" s="22"/>
      <c r="I24" s="21"/>
      <c r="J24" s="21"/>
      <c r="K24" s="21"/>
      <c r="L24" s="21"/>
      <c r="M24" s="22"/>
      <c r="N24" s="22"/>
      <c r="O24" s="22"/>
      <c r="P24" s="22"/>
      <c r="Q24" s="22"/>
      <c r="R24" s="22" t="s">
        <v>828</v>
      </c>
      <c r="S24" s="22"/>
      <c r="T24" s="22">
        <v>139</v>
      </c>
    </row>
    <row r="25" spans="1:20" ht="29.15" x14ac:dyDescent="0.4">
      <c r="A25" s="21" t="s">
        <v>839</v>
      </c>
      <c r="B25" s="182" t="s">
        <v>2443</v>
      </c>
      <c r="C25" s="57"/>
      <c r="D25" s="22">
        <v>585</v>
      </c>
      <c r="E25" s="56" t="s">
        <v>1758</v>
      </c>
      <c r="F25" s="22"/>
      <c r="G25" s="22" t="s">
        <v>1447</v>
      </c>
      <c r="H25" s="22"/>
      <c r="I25" s="21"/>
      <c r="J25" s="21"/>
      <c r="K25" s="21"/>
      <c r="L25" s="21"/>
      <c r="M25" s="22"/>
      <c r="N25" s="22"/>
      <c r="O25" s="22"/>
      <c r="P25" s="22"/>
      <c r="Q25" s="22"/>
      <c r="R25" s="22" t="s">
        <v>828</v>
      </c>
      <c r="S25" s="22"/>
      <c r="T25" s="22">
        <v>140</v>
      </c>
    </row>
    <row r="26" spans="1:20" ht="29.15" x14ac:dyDescent="0.4">
      <c r="A26" s="21" t="s">
        <v>839</v>
      </c>
      <c r="B26" s="182" t="s">
        <v>2443</v>
      </c>
      <c r="C26" s="57"/>
      <c r="D26" s="22">
        <v>586</v>
      </c>
      <c r="E26" s="56" t="s">
        <v>1757</v>
      </c>
      <c r="F26" s="22"/>
      <c r="G26" s="22" t="s">
        <v>1447</v>
      </c>
      <c r="H26" s="22"/>
      <c r="I26" s="21"/>
      <c r="J26" s="21"/>
      <c r="K26" s="21"/>
      <c r="L26" s="21"/>
      <c r="M26" s="22"/>
      <c r="N26" s="22"/>
      <c r="O26" s="22"/>
      <c r="P26" s="22"/>
      <c r="Q26" s="22"/>
      <c r="R26" s="22" t="s">
        <v>828</v>
      </c>
      <c r="S26" s="22"/>
      <c r="T26" s="22">
        <v>141</v>
      </c>
    </row>
    <row r="27" spans="1:20" ht="29.15" x14ac:dyDescent="0.4">
      <c r="A27" s="21" t="s">
        <v>839</v>
      </c>
      <c r="B27" s="182" t="s">
        <v>2443</v>
      </c>
      <c r="C27" s="57"/>
      <c r="D27" s="22">
        <v>583</v>
      </c>
      <c r="E27" s="56" t="s">
        <v>1756</v>
      </c>
      <c r="F27" s="22"/>
      <c r="G27" s="22" t="s">
        <v>1447</v>
      </c>
      <c r="H27" s="22"/>
      <c r="I27" s="21"/>
      <c r="J27" s="21"/>
      <c r="K27" s="21"/>
      <c r="L27" s="21"/>
      <c r="M27" s="22"/>
      <c r="N27" s="22"/>
      <c r="O27" s="22"/>
      <c r="P27" s="22"/>
      <c r="Q27" s="22"/>
      <c r="R27" s="22" t="s">
        <v>828</v>
      </c>
      <c r="S27" s="22"/>
      <c r="T27" s="22">
        <v>142</v>
      </c>
    </row>
    <row r="28" spans="1:20" ht="29.15" x14ac:dyDescent="0.4">
      <c r="A28" s="21" t="s">
        <v>839</v>
      </c>
      <c r="B28" s="182" t="s">
        <v>2443</v>
      </c>
      <c r="C28" s="57"/>
      <c r="D28" s="22">
        <v>584</v>
      </c>
      <c r="E28" s="56" t="s">
        <v>1755</v>
      </c>
      <c r="F28" s="22"/>
      <c r="G28" s="22" t="s">
        <v>1447</v>
      </c>
      <c r="H28" s="22"/>
      <c r="I28" s="21"/>
      <c r="J28" s="21"/>
      <c r="K28" s="21"/>
      <c r="L28" s="21"/>
      <c r="M28" s="22"/>
      <c r="N28" s="22"/>
      <c r="O28" s="22" t="s">
        <v>383</v>
      </c>
      <c r="P28" s="22"/>
      <c r="Q28" s="22"/>
      <c r="R28" s="22" t="s">
        <v>828</v>
      </c>
      <c r="S28" s="22"/>
      <c r="T28" s="22">
        <v>143</v>
      </c>
    </row>
    <row r="29" spans="1:20" ht="29.15" x14ac:dyDescent="0.4">
      <c r="A29" s="21" t="s">
        <v>839</v>
      </c>
      <c r="B29" s="182" t="s">
        <v>2443</v>
      </c>
      <c r="C29" s="57"/>
      <c r="D29" s="22">
        <v>589</v>
      </c>
      <c r="E29" s="56" t="s">
        <v>1754</v>
      </c>
      <c r="F29" s="22"/>
      <c r="G29" s="22" t="s">
        <v>1447</v>
      </c>
      <c r="H29" s="22"/>
      <c r="I29" s="21"/>
      <c r="J29" s="21"/>
      <c r="K29" s="21"/>
      <c r="L29" s="21"/>
      <c r="M29" s="22"/>
      <c r="N29" s="22"/>
      <c r="O29" s="22" t="s">
        <v>383</v>
      </c>
      <c r="P29" s="22"/>
      <c r="Q29" s="22"/>
      <c r="R29" s="22" t="s">
        <v>828</v>
      </c>
      <c r="S29" s="22"/>
      <c r="T29" s="22">
        <v>144</v>
      </c>
    </row>
    <row r="30" spans="1:20" ht="43.75" x14ac:dyDescent="0.4">
      <c r="A30" s="21" t="s">
        <v>839</v>
      </c>
      <c r="B30" s="182" t="s">
        <v>2443</v>
      </c>
      <c r="C30" s="57"/>
      <c r="D30" s="22">
        <v>590</v>
      </c>
      <c r="E30" s="56" t="s">
        <v>1753</v>
      </c>
      <c r="F30" s="22"/>
      <c r="G30" s="22" t="s">
        <v>1447</v>
      </c>
      <c r="H30" s="22"/>
      <c r="I30" s="21"/>
      <c r="J30" s="21"/>
      <c r="K30" s="21"/>
      <c r="L30" s="21"/>
      <c r="M30" s="22"/>
      <c r="N30" s="22"/>
      <c r="O30" s="22"/>
      <c r="P30" s="22"/>
      <c r="Q30" s="22"/>
      <c r="R30" s="22" t="s">
        <v>828</v>
      </c>
      <c r="S30" s="22"/>
      <c r="T30" s="22">
        <v>145</v>
      </c>
    </row>
    <row r="31" spans="1:20" ht="43.75" x14ac:dyDescent="0.4">
      <c r="A31" s="21" t="s">
        <v>839</v>
      </c>
      <c r="B31" s="182" t="s">
        <v>2443</v>
      </c>
      <c r="C31" s="57"/>
      <c r="D31" s="22">
        <v>580</v>
      </c>
      <c r="E31" s="56" t="s">
        <v>1752</v>
      </c>
      <c r="F31" s="22"/>
      <c r="G31" s="22" t="s">
        <v>1447</v>
      </c>
      <c r="H31" s="22"/>
      <c r="I31" s="21"/>
      <c r="J31" s="21"/>
      <c r="K31" s="21"/>
      <c r="L31" s="21"/>
      <c r="M31" s="22"/>
      <c r="N31" s="22"/>
      <c r="O31" s="22"/>
      <c r="P31" s="22"/>
      <c r="Q31" s="22"/>
      <c r="R31" s="22" t="s">
        <v>828</v>
      </c>
      <c r="S31" s="22"/>
      <c r="T31" s="22">
        <v>146</v>
      </c>
    </row>
    <row r="32" spans="1:20" ht="29.15" x14ac:dyDescent="0.4">
      <c r="A32" s="21" t="s">
        <v>839</v>
      </c>
      <c r="B32" s="24" t="s">
        <v>2444</v>
      </c>
      <c r="C32" s="57"/>
      <c r="D32" s="22">
        <v>592</v>
      </c>
      <c r="E32" s="56" t="s">
        <v>1751</v>
      </c>
      <c r="F32" s="22"/>
      <c r="G32" s="22" t="s">
        <v>1447</v>
      </c>
      <c r="H32" s="22"/>
      <c r="I32" s="21"/>
      <c r="J32" s="21"/>
      <c r="K32" s="21"/>
      <c r="L32" s="21"/>
      <c r="M32" s="22"/>
      <c r="N32" s="22"/>
      <c r="O32" s="22"/>
      <c r="P32" s="22"/>
      <c r="Q32" s="22"/>
      <c r="R32" s="22" t="s">
        <v>828</v>
      </c>
      <c r="S32" s="22"/>
      <c r="T32" s="22">
        <v>147</v>
      </c>
    </row>
    <row r="33" spans="1:20" ht="29.15" x14ac:dyDescent="0.4">
      <c r="A33" s="21" t="s">
        <v>839</v>
      </c>
      <c r="B33" s="182" t="s">
        <v>2443</v>
      </c>
      <c r="C33" s="57"/>
      <c r="D33" s="22">
        <v>581</v>
      </c>
      <c r="E33" s="56" t="s">
        <v>1750</v>
      </c>
      <c r="F33" s="22"/>
      <c r="G33" s="22" t="s">
        <v>1447</v>
      </c>
      <c r="H33" s="22"/>
      <c r="I33" s="21"/>
      <c r="J33" s="21"/>
      <c r="K33" s="21"/>
      <c r="L33" s="21"/>
      <c r="M33" s="22"/>
      <c r="N33" s="22"/>
      <c r="O33" s="22"/>
      <c r="P33" s="22"/>
      <c r="Q33" s="22"/>
      <c r="R33" s="22" t="s">
        <v>828</v>
      </c>
      <c r="S33" s="22"/>
      <c r="T33" s="22">
        <v>148</v>
      </c>
    </row>
    <row r="34" spans="1:20" ht="29.15" x14ac:dyDescent="0.4">
      <c r="A34" s="21" t="s">
        <v>839</v>
      </c>
      <c r="B34" s="182" t="s">
        <v>2443</v>
      </c>
      <c r="C34" s="57"/>
      <c r="D34" s="22">
        <v>588</v>
      </c>
      <c r="E34" s="56" t="s">
        <v>1749</v>
      </c>
      <c r="F34" s="22"/>
      <c r="G34" s="22" t="s">
        <v>1447</v>
      </c>
      <c r="H34" s="22"/>
      <c r="I34" s="21"/>
      <c r="J34" s="21"/>
      <c r="K34" s="21"/>
      <c r="L34" s="21"/>
      <c r="M34" s="22"/>
      <c r="N34" s="22"/>
      <c r="O34" s="22"/>
      <c r="P34" s="22"/>
      <c r="Q34" s="22"/>
      <c r="R34" s="22" t="s">
        <v>828</v>
      </c>
      <c r="S34" s="22"/>
      <c r="T34" s="22">
        <v>149</v>
      </c>
    </row>
    <row r="35" spans="1:20" ht="29.15" x14ac:dyDescent="0.4">
      <c r="A35" s="21" t="s">
        <v>839</v>
      </c>
      <c r="B35" s="182" t="s">
        <v>2443</v>
      </c>
      <c r="C35" s="57"/>
      <c r="D35" s="22">
        <v>582</v>
      </c>
      <c r="E35" s="56" t="s">
        <v>1748</v>
      </c>
      <c r="F35" s="22"/>
      <c r="G35" s="22" t="s">
        <v>1447</v>
      </c>
      <c r="H35" s="22"/>
      <c r="I35" s="21"/>
      <c r="J35" s="21"/>
      <c r="K35" s="21"/>
      <c r="L35" s="21"/>
      <c r="M35" s="22"/>
      <c r="N35" s="22"/>
      <c r="O35" s="22"/>
      <c r="P35" s="22"/>
      <c r="Q35" s="22"/>
      <c r="R35" s="22" t="s">
        <v>828</v>
      </c>
      <c r="S35" s="22"/>
      <c r="T35" s="22">
        <v>150</v>
      </c>
    </row>
    <row r="36" spans="1:20" ht="43.75" x14ac:dyDescent="0.4">
      <c r="A36" s="21" t="s">
        <v>839</v>
      </c>
      <c r="B36" s="182" t="s">
        <v>2443</v>
      </c>
      <c r="C36" s="57"/>
      <c r="D36" s="22">
        <v>579</v>
      </c>
      <c r="E36" s="56" t="s">
        <v>1747</v>
      </c>
      <c r="F36" s="22"/>
      <c r="G36" s="22" t="s">
        <v>1447</v>
      </c>
      <c r="H36" s="22"/>
      <c r="I36" s="21"/>
      <c r="J36" s="21"/>
      <c r="K36" s="21"/>
      <c r="L36" s="21"/>
      <c r="M36" s="22"/>
      <c r="N36" s="22"/>
      <c r="O36" s="22"/>
      <c r="P36" s="22"/>
      <c r="Q36" s="22"/>
      <c r="R36" s="22" t="s">
        <v>828</v>
      </c>
      <c r="S36" s="22"/>
      <c r="T36" s="22">
        <v>151</v>
      </c>
    </row>
    <row r="37" spans="1:20" ht="29.15" x14ac:dyDescent="0.4">
      <c r="A37" s="21" t="s">
        <v>839</v>
      </c>
      <c r="B37" s="182" t="s">
        <v>2440</v>
      </c>
      <c r="C37" s="57"/>
      <c r="D37" s="22">
        <v>591</v>
      </c>
      <c r="E37" s="56" t="s">
        <v>1746</v>
      </c>
      <c r="F37" s="22"/>
      <c r="G37" s="22" t="s">
        <v>1447</v>
      </c>
      <c r="H37" s="22"/>
      <c r="I37" s="21"/>
      <c r="J37" s="21"/>
      <c r="K37" s="21"/>
      <c r="L37" s="21"/>
      <c r="M37" s="22"/>
      <c r="N37" s="22"/>
      <c r="O37" s="22"/>
      <c r="P37" s="22"/>
      <c r="Q37" s="22"/>
      <c r="R37" s="22" t="s">
        <v>828</v>
      </c>
      <c r="S37" s="22"/>
      <c r="T37" s="22">
        <v>152</v>
      </c>
    </row>
    <row r="38" spans="1:20" ht="58.3" x14ac:dyDescent="0.4">
      <c r="A38" s="21" t="s">
        <v>841</v>
      </c>
      <c r="B38" s="182" t="s">
        <v>2445</v>
      </c>
      <c r="C38" s="57"/>
      <c r="D38" s="22">
        <v>596</v>
      </c>
      <c r="E38" s="56" t="s">
        <v>1745</v>
      </c>
      <c r="F38" s="22"/>
      <c r="G38" s="22" t="s">
        <v>1447</v>
      </c>
      <c r="H38" s="21" t="s">
        <v>1415</v>
      </c>
      <c r="I38" s="21"/>
      <c r="J38" s="21"/>
      <c r="K38" s="21"/>
      <c r="L38" s="21"/>
      <c r="M38" s="22"/>
      <c r="N38" s="22"/>
      <c r="O38" s="22"/>
      <c r="P38" s="22"/>
      <c r="Q38" s="22"/>
      <c r="R38" s="22" t="s">
        <v>828</v>
      </c>
      <c r="S38" s="22"/>
      <c r="T38" s="22">
        <v>153</v>
      </c>
    </row>
    <row r="39" spans="1:20" ht="29.15" x14ac:dyDescent="0.4">
      <c r="A39" s="21" t="s">
        <v>841</v>
      </c>
      <c r="B39" s="182" t="s">
        <v>2445</v>
      </c>
      <c r="C39" s="57"/>
      <c r="D39" s="22">
        <v>597</v>
      </c>
      <c r="E39" s="56" t="s">
        <v>1744</v>
      </c>
      <c r="F39" s="22"/>
      <c r="G39" s="22" t="s">
        <v>1447</v>
      </c>
      <c r="H39" s="22"/>
      <c r="I39" s="21"/>
      <c r="J39" s="21"/>
      <c r="K39" s="21"/>
      <c r="L39" s="21"/>
      <c r="M39" s="22"/>
      <c r="N39" s="22"/>
      <c r="O39" s="22" t="s">
        <v>383</v>
      </c>
      <c r="P39" s="22"/>
      <c r="Q39" s="22"/>
      <c r="R39" s="22" t="s">
        <v>828</v>
      </c>
      <c r="S39" s="22"/>
      <c r="T39" s="22">
        <v>154</v>
      </c>
    </row>
    <row r="40" spans="1:20" ht="29.15" x14ac:dyDescent="0.4">
      <c r="A40" s="21" t="s">
        <v>841</v>
      </c>
      <c r="B40" s="182" t="s">
        <v>2445</v>
      </c>
      <c r="C40" s="57"/>
      <c r="D40" s="22">
        <v>598</v>
      </c>
      <c r="E40" s="56" t="s">
        <v>1743</v>
      </c>
      <c r="F40" s="21"/>
      <c r="G40" s="22" t="s">
        <v>1447</v>
      </c>
      <c r="H40" s="22"/>
      <c r="I40" s="21"/>
      <c r="J40" s="21"/>
      <c r="K40" s="21"/>
      <c r="L40" s="21"/>
      <c r="M40" s="22"/>
      <c r="N40" s="22"/>
      <c r="O40" s="22"/>
      <c r="P40" s="22"/>
      <c r="Q40" s="22"/>
      <c r="R40" s="22" t="s">
        <v>828</v>
      </c>
      <c r="S40" s="22"/>
      <c r="T40" s="22">
        <v>155</v>
      </c>
    </row>
    <row r="41" spans="1:20" ht="29.15" x14ac:dyDescent="0.4">
      <c r="A41" s="21" t="s">
        <v>841</v>
      </c>
      <c r="B41" s="182" t="s">
        <v>2445</v>
      </c>
      <c r="C41" s="57"/>
      <c r="D41" s="22">
        <v>599</v>
      </c>
      <c r="E41" s="56" t="s">
        <v>1742</v>
      </c>
      <c r="F41" s="21" t="s">
        <v>1641</v>
      </c>
      <c r="G41" s="22" t="s">
        <v>1447</v>
      </c>
      <c r="H41" s="22"/>
      <c r="I41" s="21"/>
      <c r="J41" s="21"/>
      <c r="K41" s="21"/>
      <c r="L41" s="21"/>
      <c r="M41" s="22"/>
      <c r="N41" s="22"/>
      <c r="O41" s="22"/>
      <c r="P41" s="22"/>
      <c r="Q41" s="22"/>
      <c r="R41" s="22" t="s">
        <v>828</v>
      </c>
      <c r="S41" s="22"/>
      <c r="T41" s="22">
        <v>156</v>
      </c>
    </row>
    <row r="42" spans="1:20" ht="29.15" x14ac:dyDescent="0.4">
      <c r="A42" s="21" t="s">
        <v>841</v>
      </c>
      <c r="B42" s="182" t="s">
        <v>2445</v>
      </c>
      <c r="C42" s="57"/>
      <c r="D42" s="22">
        <v>600</v>
      </c>
      <c r="E42" s="56" t="s">
        <v>1741</v>
      </c>
      <c r="F42" s="21" t="s">
        <v>1641</v>
      </c>
      <c r="G42" s="22" t="s">
        <v>1447</v>
      </c>
      <c r="H42" s="22"/>
      <c r="I42" s="21"/>
      <c r="J42" s="21"/>
      <c r="K42" s="21"/>
      <c r="L42" s="21"/>
      <c r="M42" s="22"/>
      <c r="N42" s="22"/>
      <c r="O42" s="22"/>
      <c r="P42" s="22"/>
      <c r="Q42" s="22"/>
      <c r="R42" s="22" t="s">
        <v>828</v>
      </c>
      <c r="S42" s="22"/>
      <c r="T42" s="22">
        <v>157</v>
      </c>
    </row>
    <row r="43" spans="1:20" ht="29.15" x14ac:dyDescent="0.4">
      <c r="A43" s="21" t="s">
        <v>841</v>
      </c>
      <c r="B43" s="182" t="s">
        <v>2445</v>
      </c>
      <c r="C43" s="57"/>
      <c r="D43" s="22">
        <v>601</v>
      </c>
      <c r="E43" s="56" t="s">
        <v>1740</v>
      </c>
      <c r="F43" s="22"/>
      <c r="G43" s="22" t="s">
        <v>1447</v>
      </c>
      <c r="H43" s="22"/>
      <c r="I43" s="21"/>
      <c r="J43" s="21"/>
      <c r="K43" s="21"/>
      <c r="L43" s="21"/>
      <c r="M43" s="22"/>
      <c r="N43" s="22"/>
      <c r="O43" s="22"/>
      <c r="P43" s="22"/>
      <c r="Q43" s="22"/>
      <c r="R43" s="22" t="s">
        <v>828</v>
      </c>
      <c r="S43" s="22"/>
      <c r="T43" s="22">
        <v>158</v>
      </c>
    </row>
    <row r="44" spans="1:20" ht="43.75" x14ac:dyDescent="0.4">
      <c r="A44" s="21" t="s">
        <v>841</v>
      </c>
      <c r="B44" s="182" t="s">
        <v>2445</v>
      </c>
      <c r="C44" s="57"/>
      <c r="D44" s="22">
        <v>603</v>
      </c>
      <c r="E44" s="56" t="s">
        <v>1739</v>
      </c>
      <c r="F44" s="22"/>
      <c r="G44" s="22" t="s">
        <v>1447</v>
      </c>
      <c r="H44" s="22"/>
      <c r="I44" s="21"/>
      <c r="J44" s="21"/>
      <c r="K44" s="21"/>
      <c r="L44" s="21"/>
      <c r="M44" s="22"/>
      <c r="N44" s="22"/>
      <c r="O44" s="22"/>
      <c r="P44" s="22"/>
      <c r="Q44" s="22"/>
      <c r="R44" s="22" t="s">
        <v>828</v>
      </c>
      <c r="S44" s="22"/>
      <c r="T44" s="22">
        <v>159</v>
      </c>
    </row>
    <row r="45" spans="1:20" ht="29.15" x14ac:dyDescent="0.4">
      <c r="A45" s="21" t="s">
        <v>841</v>
      </c>
      <c r="B45" s="182" t="s">
        <v>2445</v>
      </c>
      <c r="C45" s="57"/>
      <c r="D45" s="22">
        <v>604</v>
      </c>
      <c r="E45" s="56" t="s">
        <v>1738</v>
      </c>
      <c r="F45" s="22"/>
      <c r="G45" s="22" t="s">
        <v>1447</v>
      </c>
      <c r="H45" s="22"/>
      <c r="I45" s="21"/>
      <c r="J45" s="21"/>
      <c r="K45" s="21"/>
      <c r="L45" s="21"/>
      <c r="M45" s="22"/>
      <c r="N45" s="22"/>
      <c r="O45" s="22"/>
      <c r="P45" s="22"/>
      <c r="Q45" s="22"/>
      <c r="R45" s="22" t="s">
        <v>828</v>
      </c>
      <c r="S45" s="22"/>
      <c r="T45" s="22">
        <v>160</v>
      </c>
    </row>
    <row r="46" spans="1:20" ht="29.15" x14ac:dyDescent="0.4">
      <c r="A46" s="21" t="s">
        <v>841</v>
      </c>
      <c r="B46" s="182" t="s">
        <v>2445</v>
      </c>
      <c r="C46" s="57"/>
      <c r="D46" s="22">
        <v>605</v>
      </c>
      <c r="E46" s="56" t="s">
        <v>1737</v>
      </c>
      <c r="F46" s="22"/>
      <c r="G46" s="22" t="s">
        <v>1447</v>
      </c>
      <c r="H46" s="22"/>
      <c r="I46" s="21"/>
      <c r="J46" s="21"/>
      <c r="K46" s="21"/>
      <c r="L46" s="21"/>
      <c r="M46" s="22"/>
      <c r="N46" s="22"/>
      <c r="O46" s="22"/>
      <c r="P46" s="22"/>
      <c r="Q46" s="22"/>
      <c r="R46" s="22" t="s">
        <v>828</v>
      </c>
      <c r="S46" s="22"/>
      <c r="T46" s="22">
        <v>161</v>
      </c>
    </row>
    <row r="47" spans="1:20" ht="29.15" x14ac:dyDescent="0.4">
      <c r="A47" s="24" t="s">
        <v>841</v>
      </c>
      <c r="B47" s="184" t="s">
        <v>2446</v>
      </c>
      <c r="C47" s="297" t="s">
        <v>842</v>
      </c>
      <c r="D47" s="352">
        <v>606</v>
      </c>
      <c r="E47" s="183" t="s">
        <v>1736</v>
      </c>
      <c r="F47" s="353"/>
      <c r="G47" s="153" t="s">
        <v>1447</v>
      </c>
      <c r="H47" s="353"/>
      <c r="I47" s="353"/>
      <c r="J47" s="353"/>
      <c r="K47" s="353"/>
      <c r="L47" s="353"/>
      <c r="M47" s="353"/>
      <c r="N47" s="153" t="s">
        <v>843</v>
      </c>
      <c r="O47" s="353"/>
      <c r="P47" s="353"/>
      <c r="Q47" s="353"/>
      <c r="R47" s="153" t="s">
        <v>828</v>
      </c>
      <c r="S47" s="353"/>
      <c r="T47" s="153">
        <v>162</v>
      </c>
    </row>
    <row r="48" spans="1:20" ht="29.15" x14ac:dyDescent="0.4">
      <c r="A48" s="21" t="s">
        <v>841</v>
      </c>
      <c r="B48" s="182" t="s">
        <v>2446</v>
      </c>
      <c r="C48" s="56"/>
      <c r="D48" s="22">
        <v>602</v>
      </c>
      <c r="E48" s="56" t="s">
        <v>1734</v>
      </c>
      <c r="F48" s="22"/>
      <c r="G48" s="22" t="s">
        <v>1447</v>
      </c>
      <c r="H48" s="22"/>
      <c r="I48" s="21"/>
      <c r="J48" s="21"/>
      <c r="K48" s="21"/>
      <c r="L48" s="21"/>
      <c r="M48" s="22"/>
      <c r="N48" s="22"/>
      <c r="O48" s="22"/>
      <c r="P48" s="22"/>
      <c r="Q48" s="22"/>
      <c r="R48" s="22" t="s">
        <v>828</v>
      </c>
      <c r="S48" s="22"/>
      <c r="T48" s="22">
        <v>163</v>
      </c>
    </row>
    <row r="49" spans="1:20" ht="58.3" x14ac:dyDescent="0.4">
      <c r="A49" s="21" t="s">
        <v>844</v>
      </c>
      <c r="B49" s="182" t="s">
        <v>2447</v>
      </c>
      <c r="C49" s="56"/>
      <c r="D49" s="21">
        <v>151</v>
      </c>
      <c r="E49" s="56" t="s">
        <v>1643</v>
      </c>
      <c r="F49" s="21" t="s">
        <v>1642</v>
      </c>
      <c r="G49" s="32" t="s">
        <v>1419</v>
      </c>
      <c r="H49" s="58"/>
      <c r="I49" s="58"/>
      <c r="J49" s="58"/>
      <c r="K49" s="58"/>
      <c r="L49" s="58"/>
      <c r="M49" s="57"/>
      <c r="N49" s="22"/>
      <c r="O49" s="57"/>
      <c r="P49" s="56"/>
      <c r="Q49" s="22"/>
      <c r="R49" s="22" t="s">
        <v>14</v>
      </c>
      <c r="S49" s="22"/>
      <c r="T49" s="22">
        <v>548</v>
      </c>
    </row>
    <row r="50" spans="1:20" ht="58.3" x14ac:dyDescent="0.4">
      <c r="A50" s="21" t="s">
        <v>844</v>
      </c>
      <c r="B50" s="183" t="s">
        <v>1189</v>
      </c>
      <c r="C50" s="56"/>
      <c r="D50" s="21">
        <v>152</v>
      </c>
      <c r="E50" s="56" t="s">
        <v>1644</v>
      </c>
      <c r="F50" s="21" t="s">
        <v>1642</v>
      </c>
      <c r="G50" s="32" t="s">
        <v>1419</v>
      </c>
      <c r="H50" s="58"/>
      <c r="I50" s="58"/>
      <c r="J50" s="58"/>
      <c r="K50" s="58"/>
      <c r="L50" s="58"/>
      <c r="M50" s="57"/>
      <c r="N50" s="22"/>
      <c r="O50" s="57"/>
      <c r="P50" s="56"/>
      <c r="Q50" s="22"/>
      <c r="R50" s="22" t="s">
        <v>14</v>
      </c>
      <c r="S50" s="22"/>
      <c r="T50" s="22">
        <v>549</v>
      </c>
    </row>
    <row r="51" spans="1:20" ht="102" x14ac:dyDescent="0.4">
      <c r="A51" s="74" t="s">
        <v>845</v>
      </c>
      <c r="B51" s="185" t="s">
        <v>2442</v>
      </c>
      <c r="C51" s="186" t="s">
        <v>846</v>
      </c>
      <c r="D51" s="74" t="s">
        <v>847</v>
      </c>
      <c r="E51" s="73" t="s">
        <v>1645</v>
      </c>
      <c r="F51" s="74" t="s">
        <v>1642</v>
      </c>
      <c r="G51" s="70" t="s">
        <v>1419</v>
      </c>
      <c r="H51" s="75"/>
      <c r="I51" s="107" t="s">
        <v>383</v>
      </c>
      <c r="J51" s="75"/>
      <c r="K51" s="75"/>
      <c r="L51" s="107" t="s">
        <v>848</v>
      </c>
      <c r="M51" s="110"/>
      <c r="N51" s="77" t="s">
        <v>849</v>
      </c>
      <c r="O51" s="110"/>
      <c r="P51" s="73"/>
      <c r="Q51" s="77"/>
      <c r="R51" s="22" t="s">
        <v>14</v>
      </c>
      <c r="S51" s="22" t="s">
        <v>838</v>
      </c>
      <c r="T51" s="77">
        <v>550</v>
      </c>
    </row>
    <row r="52" spans="1:20" ht="116.6" x14ac:dyDescent="0.4">
      <c r="A52" s="74" t="s">
        <v>845</v>
      </c>
      <c r="B52" s="185" t="s">
        <v>2442</v>
      </c>
      <c r="C52" s="186"/>
      <c r="D52" s="77">
        <v>153</v>
      </c>
      <c r="E52" s="73" t="s">
        <v>1733</v>
      </c>
      <c r="F52" s="74" t="s">
        <v>1646</v>
      </c>
      <c r="G52" s="70" t="s">
        <v>1419</v>
      </c>
      <c r="H52" s="75"/>
      <c r="I52" s="75"/>
      <c r="J52" s="75"/>
      <c r="K52" s="75"/>
      <c r="L52" s="75"/>
      <c r="M52" s="110"/>
      <c r="N52" s="77" t="s">
        <v>849</v>
      </c>
      <c r="O52" s="110"/>
      <c r="P52" s="110"/>
      <c r="Q52" s="110"/>
      <c r="R52" s="22" t="s">
        <v>14</v>
      </c>
      <c r="S52" s="22"/>
      <c r="T52" s="77">
        <v>551</v>
      </c>
    </row>
    <row r="53" spans="1:20" ht="116.6" x14ac:dyDescent="0.4">
      <c r="A53" s="74" t="s">
        <v>845</v>
      </c>
      <c r="B53" s="185" t="s">
        <v>2442</v>
      </c>
      <c r="C53" s="186"/>
      <c r="D53" s="74">
        <v>154</v>
      </c>
      <c r="E53" s="73" t="s">
        <v>1732</v>
      </c>
      <c r="F53" s="74" t="s">
        <v>1647</v>
      </c>
      <c r="G53" s="70" t="s">
        <v>1419</v>
      </c>
      <c r="H53" s="75"/>
      <c r="I53" s="75"/>
      <c r="J53" s="75"/>
      <c r="K53" s="75"/>
      <c r="L53" s="75"/>
      <c r="M53" s="110"/>
      <c r="N53" s="77" t="s">
        <v>849</v>
      </c>
      <c r="O53" s="110"/>
      <c r="P53" s="110"/>
      <c r="Q53" s="110"/>
      <c r="R53" s="22" t="s">
        <v>14</v>
      </c>
      <c r="S53" s="22"/>
      <c r="T53" s="77">
        <v>552</v>
      </c>
    </row>
    <row r="54" spans="1:20" ht="58.3" x14ac:dyDescent="0.4">
      <c r="A54" s="74" t="s">
        <v>845</v>
      </c>
      <c r="B54" s="185" t="s">
        <v>2442</v>
      </c>
      <c r="C54" s="186"/>
      <c r="D54" s="74">
        <v>155</v>
      </c>
      <c r="E54" s="73" t="s">
        <v>1731</v>
      </c>
      <c r="F54" s="74" t="s">
        <v>1642</v>
      </c>
      <c r="G54" s="70" t="s">
        <v>1419</v>
      </c>
      <c r="H54" s="75"/>
      <c r="I54" s="75"/>
      <c r="J54" s="75"/>
      <c r="K54" s="75"/>
      <c r="L54" s="75"/>
      <c r="M54" s="110"/>
      <c r="N54" s="74" t="s">
        <v>850</v>
      </c>
      <c r="O54" s="110"/>
      <c r="P54" s="73"/>
      <c r="Q54" s="74" t="s">
        <v>1360</v>
      </c>
      <c r="R54" s="22" t="s">
        <v>14</v>
      </c>
      <c r="S54" s="22" t="s">
        <v>838</v>
      </c>
      <c r="T54" s="77">
        <v>553</v>
      </c>
    </row>
    <row r="55" spans="1:20" ht="58.3" x14ac:dyDescent="0.4">
      <c r="A55" s="21" t="s">
        <v>845</v>
      </c>
      <c r="B55" s="182" t="s">
        <v>2442</v>
      </c>
      <c r="C55" s="56" t="s">
        <v>851</v>
      </c>
      <c r="D55" s="22">
        <v>156</v>
      </c>
      <c r="E55" s="56" t="s">
        <v>1730</v>
      </c>
      <c r="F55" s="21" t="s">
        <v>1642</v>
      </c>
      <c r="G55" s="32" t="s">
        <v>1419</v>
      </c>
      <c r="H55" s="58"/>
      <c r="I55" s="58"/>
      <c r="J55" s="58"/>
      <c r="K55" s="58"/>
      <c r="L55" s="58"/>
      <c r="M55" s="57"/>
      <c r="N55" s="22" t="s">
        <v>852</v>
      </c>
      <c r="O55" s="57"/>
      <c r="P55" s="56"/>
      <c r="Q55" s="21" t="s">
        <v>1360</v>
      </c>
      <c r="R55" s="22" t="s">
        <v>14</v>
      </c>
      <c r="S55" s="22"/>
      <c r="T55" s="22">
        <v>554</v>
      </c>
    </row>
    <row r="56" spans="1:20" ht="87.45" x14ac:dyDescent="0.4">
      <c r="A56" s="21" t="s">
        <v>845</v>
      </c>
      <c r="B56" s="182" t="s">
        <v>2441</v>
      </c>
      <c r="C56" s="57"/>
      <c r="D56" s="21">
        <v>158</v>
      </c>
      <c r="E56" s="56" t="s">
        <v>1729</v>
      </c>
      <c r="F56" s="21" t="s">
        <v>1642</v>
      </c>
      <c r="G56" s="32" t="s">
        <v>1419</v>
      </c>
      <c r="H56" s="58"/>
      <c r="I56" s="58"/>
      <c r="J56" s="58"/>
      <c r="K56" s="58"/>
      <c r="L56" s="58"/>
      <c r="M56" s="57"/>
      <c r="N56" s="22"/>
      <c r="O56" s="57"/>
      <c r="P56" s="56"/>
      <c r="Q56" s="21" t="s">
        <v>1359</v>
      </c>
      <c r="R56" s="22" t="s">
        <v>14</v>
      </c>
      <c r="S56" s="21" t="s">
        <v>853</v>
      </c>
      <c r="T56" s="22">
        <v>555</v>
      </c>
    </row>
    <row r="57" spans="1:20" ht="58.3" x14ac:dyDescent="0.4">
      <c r="A57" s="21" t="s">
        <v>845</v>
      </c>
      <c r="B57" s="24" t="s">
        <v>2444</v>
      </c>
      <c r="C57" s="57"/>
      <c r="D57" s="22">
        <v>159</v>
      </c>
      <c r="E57" s="56" t="s">
        <v>1728</v>
      </c>
      <c r="F57" s="21" t="s">
        <v>1642</v>
      </c>
      <c r="G57" s="32" t="s">
        <v>1419</v>
      </c>
      <c r="H57" s="58"/>
      <c r="I57" s="58"/>
      <c r="J57" s="58"/>
      <c r="K57" s="58"/>
      <c r="L57" s="58"/>
      <c r="M57" s="57"/>
      <c r="N57" s="22"/>
      <c r="O57" s="57"/>
      <c r="P57" s="56"/>
      <c r="Q57" s="22"/>
      <c r="R57" s="22" t="s">
        <v>14</v>
      </c>
      <c r="S57" s="22"/>
      <c r="T57" s="22">
        <v>556</v>
      </c>
    </row>
    <row r="58" spans="1:20" ht="58.3" x14ac:dyDescent="0.4">
      <c r="A58" s="21" t="s">
        <v>845</v>
      </c>
      <c r="B58" s="182" t="s">
        <v>2442</v>
      </c>
      <c r="C58" s="57"/>
      <c r="D58" s="21">
        <v>160</v>
      </c>
      <c r="E58" s="56" t="s">
        <v>1727</v>
      </c>
      <c r="F58" s="21" t="s">
        <v>1642</v>
      </c>
      <c r="G58" s="32" t="s">
        <v>1419</v>
      </c>
      <c r="H58" s="58"/>
      <c r="I58" s="58"/>
      <c r="J58" s="58"/>
      <c r="K58" s="58"/>
      <c r="L58" s="58"/>
      <c r="M58" s="57"/>
      <c r="N58" s="22"/>
      <c r="O58" s="57"/>
      <c r="P58" s="56"/>
      <c r="Q58" s="22"/>
      <c r="R58" s="22" t="s">
        <v>14</v>
      </c>
      <c r="S58" s="21" t="s">
        <v>853</v>
      </c>
      <c r="T58" s="22">
        <v>557</v>
      </c>
    </row>
    <row r="59" spans="1:20" ht="174.9" x14ac:dyDescent="0.4">
      <c r="A59" s="74" t="s">
        <v>854</v>
      </c>
      <c r="B59" s="185" t="s">
        <v>2441</v>
      </c>
      <c r="C59" s="188" t="s">
        <v>855</v>
      </c>
      <c r="D59" s="74">
        <v>161</v>
      </c>
      <c r="E59" s="73" t="s">
        <v>1648</v>
      </c>
      <c r="F59" s="74" t="s">
        <v>2215</v>
      </c>
      <c r="G59" s="70" t="s">
        <v>1419</v>
      </c>
      <c r="H59" s="75"/>
      <c r="I59" s="75"/>
      <c r="J59" s="75"/>
      <c r="K59" s="75"/>
      <c r="L59" s="75"/>
      <c r="M59" s="110"/>
      <c r="N59" s="110"/>
      <c r="O59" s="110"/>
      <c r="P59" s="110"/>
      <c r="Q59" s="110"/>
      <c r="R59" s="77" t="s">
        <v>14</v>
      </c>
      <c r="S59" s="74" t="s">
        <v>856</v>
      </c>
      <c r="T59" s="77">
        <v>558</v>
      </c>
    </row>
    <row r="60" spans="1:20" ht="58.3" x14ac:dyDescent="0.4">
      <c r="A60" s="74" t="s">
        <v>854</v>
      </c>
      <c r="B60" s="185" t="s">
        <v>2441</v>
      </c>
      <c r="C60" s="189"/>
      <c r="D60" s="77">
        <v>162</v>
      </c>
      <c r="E60" s="73" t="s">
        <v>1726</v>
      </c>
      <c r="F60" s="74" t="s">
        <v>1642</v>
      </c>
      <c r="G60" s="70" t="s">
        <v>1419</v>
      </c>
      <c r="H60" s="75"/>
      <c r="I60" s="75"/>
      <c r="J60" s="75"/>
      <c r="K60" s="75"/>
      <c r="L60" s="75"/>
      <c r="M60" s="110"/>
      <c r="N60" s="110"/>
      <c r="O60" s="110"/>
      <c r="P60" s="110"/>
      <c r="Q60" s="110"/>
      <c r="R60" s="77" t="s">
        <v>14</v>
      </c>
      <c r="S60" s="74" t="s">
        <v>853</v>
      </c>
      <c r="T60" s="77">
        <v>559</v>
      </c>
    </row>
    <row r="61" spans="1:20" ht="72.900000000000006" x14ac:dyDescent="0.4">
      <c r="A61" s="74" t="s">
        <v>854</v>
      </c>
      <c r="B61" s="185" t="s">
        <v>2441</v>
      </c>
      <c r="C61" s="190"/>
      <c r="D61" s="77">
        <v>28</v>
      </c>
      <c r="E61" s="73" t="s">
        <v>1649</v>
      </c>
      <c r="F61" s="74" t="s">
        <v>2692</v>
      </c>
      <c r="G61" s="76" t="s">
        <v>2680</v>
      </c>
      <c r="H61" s="75"/>
      <c r="I61" s="74" t="s">
        <v>383</v>
      </c>
      <c r="J61" s="74"/>
      <c r="K61" s="74"/>
      <c r="L61" s="74"/>
      <c r="M61" s="77"/>
      <c r="N61" s="77"/>
      <c r="O61" s="77"/>
      <c r="P61" s="77"/>
      <c r="Q61" s="77"/>
      <c r="R61" s="77" t="s">
        <v>14</v>
      </c>
      <c r="S61" s="74" t="s">
        <v>853</v>
      </c>
      <c r="T61" s="77">
        <v>560</v>
      </c>
    </row>
    <row r="62" spans="1:20" ht="116.6" x14ac:dyDescent="0.4">
      <c r="A62" s="21" t="s">
        <v>857</v>
      </c>
      <c r="B62" s="182" t="s">
        <v>2443</v>
      </c>
      <c r="C62" s="57"/>
      <c r="D62" s="22">
        <v>165</v>
      </c>
      <c r="E62" s="56" t="s">
        <v>1652</v>
      </c>
      <c r="F62" s="21" t="s">
        <v>1651</v>
      </c>
      <c r="G62" s="32" t="s">
        <v>1419</v>
      </c>
      <c r="H62" s="58"/>
      <c r="I62" s="58"/>
      <c r="J62" s="105" t="s">
        <v>383</v>
      </c>
      <c r="K62" s="58"/>
      <c r="L62" s="105" t="s">
        <v>858</v>
      </c>
      <c r="M62" s="57"/>
      <c r="N62" s="57"/>
      <c r="O62" s="57"/>
      <c r="P62" s="57"/>
      <c r="Q62" s="57"/>
      <c r="R62" s="22" t="s">
        <v>14</v>
      </c>
      <c r="S62" s="21" t="s">
        <v>1191</v>
      </c>
      <c r="T62" s="22">
        <v>561</v>
      </c>
    </row>
    <row r="63" spans="1:20" ht="58.3" x14ac:dyDescent="0.4">
      <c r="A63" s="21" t="s">
        <v>857</v>
      </c>
      <c r="B63" s="182" t="s">
        <v>2443</v>
      </c>
      <c r="C63" s="57"/>
      <c r="D63" s="21">
        <v>167</v>
      </c>
      <c r="E63" s="56" t="s">
        <v>1653</v>
      </c>
      <c r="F63" s="21" t="s">
        <v>1642</v>
      </c>
      <c r="G63" s="32" t="s">
        <v>1419</v>
      </c>
      <c r="H63" s="58"/>
      <c r="I63" s="58"/>
      <c r="J63" s="58"/>
      <c r="K63" s="58"/>
      <c r="L63" s="58"/>
      <c r="M63" s="57"/>
      <c r="N63" s="57"/>
      <c r="O63" s="57"/>
      <c r="P63" s="57"/>
      <c r="Q63" s="57"/>
      <c r="R63" s="22" t="s">
        <v>14</v>
      </c>
      <c r="S63" s="21" t="s">
        <v>1192</v>
      </c>
      <c r="T63" s="22">
        <v>562</v>
      </c>
    </row>
    <row r="64" spans="1:20" ht="58.3" x14ac:dyDescent="0.4">
      <c r="A64" s="21" t="s">
        <v>857</v>
      </c>
      <c r="B64" s="182" t="s">
        <v>2443</v>
      </c>
      <c r="C64" s="57"/>
      <c r="D64" s="21">
        <v>166</v>
      </c>
      <c r="E64" s="56" t="s">
        <v>1654</v>
      </c>
      <c r="F64" s="21" t="s">
        <v>1642</v>
      </c>
      <c r="G64" s="32" t="s">
        <v>1419</v>
      </c>
      <c r="H64" s="58"/>
      <c r="I64" s="58"/>
      <c r="J64" s="58"/>
      <c r="K64" s="58"/>
      <c r="L64" s="58"/>
      <c r="M64" s="57"/>
      <c r="N64" s="22" t="s">
        <v>861</v>
      </c>
      <c r="O64" s="57"/>
      <c r="P64" s="57"/>
      <c r="Q64" s="57"/>
      <c r="R64" s="22" t="s">
        <v>14</v>
      </c>
      <c r="S64" s="22"/>
      <c r="T64" s="22">
        <v>563</v>
      </c>
    </row>
    <row r="65" spans="1:20" ht="58.3" x14ac:dyDescent="0.4">
      <c r="A65" s="21" t="s">
        <v>857</v>
      </c>
      <c r="B65" s="182" t="s">
        <v>2443</v>
      </c>
      <c r="C65" s="57"/>
      <c r="D65" s="22">
        <v>25</v>
      </c>
      <c r="E65" s="56" t="s">
        <v>1725</v>
      </c>
      <c r="F65" s="21" t="s">
        <v>2583</v>
      </c>
      <c r="G65" s="21" t="s">
        <v>2584</v>
      </c>
      <c r="H65" s="21"/>
      <c r="I65" s="21" t="s">
        <v>383</v>
      </c>
      <c r="J65" s="21"/>
      <c r="K65" s="21"/>
      <c r="L65" s="21" t="s">
        <v>862</v>
      </c>
      <c r="M65" s="22"/>
      <c r="N65" s="22"/>
      <c r="O65" s="22"/>
      <c r="P65" s="22"/>
      <c r="Q65" s="22"/>
      <c r="R65" s="22" t="s">
        <v>14</v>
      </c>
      <c r="S65" s="22"/>
      <c r="T65" s="22">
        <v>564</v>
      </c>
    </row>
    <row r="66" spans="1:20" ht="58.3" x14ac:dyDescent="0.4">
      <c r="A66" s="21" t="s">
        <v>857</v>
      </c>
      <c r="B66" s="182" t="s">
        <v>2443</v>
      </c>
      <c r="C66" s="57"/>
      <c r="D66" s="22">
        <v>168</v>
      </c>
      <c r="E66" s="56" t="s">
        <v>1655</v>
      </c>
      <c r="F66" s="21" t="s">
        <v>1642</v>
      </c>
      <c r="G66" s="32" t="s">
        <v>1419</v>
      </c>
      <c r="H66" s="58"/>
      <c r="I66" s="58"/>
      <c r="J66" s="58"/>
      <c r="K66" s="58"/>
      <c r="L66" s="58"/>
      <c r="M66" s="57"/>
      <c r="N66" s="22" t="s">
        <v>861</v>
      </c>
      <c r="O66" s="57"/>
      <c r="P66" s="57"/>
      <c r="Q66" s="21" t="s">
        <v>1358</v>
      </c>
      <c r="R66" s="22" t="s">
        <v>14</v>
      </c>
      <c r="S66" s="21" t="s">
        <v>853</v>
      </c>
      <c r="T66" s="22">
        <v>565</v>
      </c>
    </row>
    <row r="67" spans="1:20" ht="87.45" x14ac:dyDescent="0.4">
      <c r="A67" s="21" t="s">
        <v>857</v>
      </c>
      <c r="B67" s="182" t="s">
        <v>2443</v>
      </c>
      <c r="C67" s="57"/>
      <c r="D67" s="21">
        <v>169</v>
      </c>
      <c r="E67" s="56" t="s">
        <v>1657</v>
      </c>
      <c r="F67" s="21" t="s">
        <v>1656</v>
      </c>
      <c r="G67" s="32" t="s">
        <v>1419</v>
      </c>
      <c r="H67" s="81"/>
      <c r="I67" s="81"/>
      <c r="J67" s="81"/>
      <c r="K67" s="81"/>
      <c r="L67" s="81"/>
      <c r="M67" s="57"/>
      <c r="N67" s="21" t="s">
        <v>863</v>
      </c>
      <c r="O67" s="57"/>
      <c r="P67" s="57"/>
      <c r="Q67" s="57"/>
      <c r="R67" s="22" t="s">
        <v>14</v>
      </c>
      <c r="S67" s="22"/>
      <c r="T67" s="22">
        <v>566</v>
      </c>
    </row>
    <row r="68" spans="1:20" ht="102" x14ac:dyDescent="0.4">
      <c r="A68" s="74" t="s">
        <v>864</v>
      </c>
      <c r="B68" s="185" t="s">
        <v>2443</v>
      </c>
      <c r="C68" s="186" t="s">
        <v>865</v>
      </c>
      <c r="D68" s="77">
        <v>171</v>
      </c>
      <c r="E68" s="73" t="s">
        <v>1659</v>
      </c>
      <c r="F68" s="74" t="s">
        <v>1658</v>
      </c>
      <c r="G68" s="70" t="s">
        <v>1419</v>
      </c>
      <c r="H68" s="75"/>
      <c r="I68" s="75"/>
      <c r="J68" s="75"/>
      <c r="K68" s="75"/>
      <c r="L68" s="75"/>
      <c r="M68" s="110"/>
      <c r="N68" s="77" t="s">
        <v>866</v>
      </c>
      <c r="O68" s="110"/>
      <c r="P68" s="110"/>
      <c r="Q68" s="110"/>
      <c r="R68" s="22" t="s">
        <v>14</v>
      </c>
      <c r="S68" s="22"/>
      <c r="T68" s="77">
        <v>567</v>
      </c>
    </row>
    <row r="69" spans="1:20" ht="58.3" x14ac:dyDescent="0.4">
      <c r="A69" s="74" t="s">
        <v>864</v>
      </c>
      <c r="B69" s="185" t="s">
        <v>2443</v>
      </c>
      <c r="C69" s="186"/>
      <c r="D69" s="74">
        <v>172</v>
      </c>
      <c r="E69" s="73" t="s">
        <v>1660</v>
      </c>
      <c r="F69" s="74" t="s">
        <v>1661</v>
      </c>
      <c r="G69" s="70" t="s">
        <v>1419</v>
      </c>
      <c r="H69" s="75"/>
      <c r="I69" s="75"/>
      <c r="J69" s="75"/>
      <c r="K69" s="75"/>
      <c r="L69" s="75"/>
      <c r="M69" s="110"/>
      <c r="N69" s="77" t="s">
        <v>866</v>
      </c>
      <c r="O69" s="110"/>
      <c r="P69" s="110"/>
      <c r="Q69" s="110"/>
      <c r="R69" s="22" t="s">
        <v>14</v>
      </c>
      <c r="S69" s="22"/>
      <c r="T69" s="77">
        <v>568</v>
      </c>
    </row>
    <row r="70" spans="1:20" ht="87.45" x14ac:dyDescent="0.4">
      <c r="A70" s="21" t="s">
        <v>864</v>
      </c>
      <c r="B70" s="182" t="s">
        <v>2443</v>
      </c>
      <c r="C70" s="56"/>
      <c r="D70" s="22">
        <v>177</v>
      </c>
      <c r="E70" s="56" t="s">
        <v>1662</v>
      </c>
      <c r="F70" s="21" t="s">
        <v>1642</v>
      </c>
      <c r="G70" s="32" t="s">
        <v>1419</v>
      </c>
      <c r="H70" s="58"/>
      <c r="I70" s="58"/>
      <c r="J70" s="58"/>
      <c r="K70" s="58"/>
      <c r="L70" s="58"/>
      <c r="M70" s="57"/>
      <c r="N70" s="21" t="s">
        <v>867</v>
      </c>
      <c r="O70" s="57"/>
      <c r="P70" s="57"/>
      <c r="Q70" s="57"/>
      <c r="R70" s="22" t="s">
        <v>14</v>
      </c>
      <c r="S70" s="22"/>
      <c r="T70" s="22">
        <v>569</v>
      </c>
    </row>
    <row r="71" spans="1:20" ht="145.75" x14ac:dyDescent="0.4">
      <c r="A71" s="21" t="s">
        <v>864</v>
      </c>
      <c r="B71" s="182" t="s">
        <v>2443</v>
      </c>
      <c r="C71" s="56"/>
      <c r="D71" s="21">
        <v>173</v>
      </c>
      <c r="E71" s="56" t="s">
        <v>1664</v>
      </c>
      <c r="F71" s="21" t="s">
        <v>1663</v>
      </c>
      <c r="G71" s="32" t="s">
        <v>1419</v>
      </c>
      <c r="H71" s="58"/>
      <c r="I71" s="58"/>
      <c r="J71" s="58"/>
      <c r="K71" s="58"/>
      <c r="L71" s="58"/>
      <c r="M71" s="57"/>
      <c r="N71" s="57"/>
      <c r="O71" s="57"/>
      <c r="P71" s="57"/>
      <c r="Q71" s="21" t="s">
        <v>868</v>
      </c>
      <c r="R71" s="22" t="s">
        <v>14</v>
      </c>
      <c r="S71" s="22"/>
      <c r="T71" s="22">
        <v>570</v>
      </c>
    </row>
    <row r="72" spans="1:20" ht="58.3" x14ac:dyDescent="0.4">
      <c r="A72" s="21" t="s">
        <v>864</v>
      </c>
      <c r="B72" s="182" t="s">
        <v>2443</v>
      </c>
      <c r="C72" s="56"/>
      <c r="D72" s="22">
        <v>174</v>
      </c>
      <c r="E72" s="56" t="s">
        <v>1665</v>
      </c>
      <c r="F72" s="21" t="s">
        <v>1642</v>
      </c>
      <c r="G72" s="32" t="s">
        <v>1419</v>
      </c>
      <c r="H72" s="58"/>
      <c r="I72" s="58"/>
      <c r="J72" s="58"/>
      <c r="K72" s="58"/>
      <c r="L72" s="58"/>
      <c r="M72" s="57"/>
      <c r="N72" s="57"/>
      <c r="O72" s="57"/>
      <c r="P72" s="57"/>
      <c r="Q72" s="21" t="s">
        <v>868</v>
      </c>
      <c r="R72" s="22" t="s">
        <v>14</v>
      </c>
      <c r="S72" s="21" t="s">
        <v>853</v>
      </c>
      <c r="T72" s="22">
        <v>571</v>
      </c>
    </row>
    <row r="73" spans="1:20" ht="58.3" x14ac:dyDescent="0.4">
      <c r="A73" s="21" t="s">
        <v>864</v>
      </c>
      <c r="B73" s="183" t="s">
        <v>1190</v>
      </c>
      <c r="C73" s="56"/>
      <c r="D73" s="21">
        <v>175</v>
      </c>
      <c r="E73" s="56" t="s">
        <v>1666</v>
      </c>
      <c r="F73" s="21" t="s">
        <v>1642</v>
      </c>
      <c r="G73" s="32" t="s">
        <v>1419</v>
      </c>
      <c r="H73" s="58"/>
      <c r="I73" s="58"/>
      <c r="J73" s="58"/>
      <c r="K73" s="58"/>
      <c r="L73" s="58"/>
      <c r="M73" s="57"/>
      <c r="N73" s="57"/>
      <c r="O73" s="57"/>
      <c r="P73" s="57"/>
      <c r="Q73" s="57"/>
      <c r="R73" s="22" t="s">
        <v>14</v>
      </c>
      <c r="S73" s="22"/>
      <c r="T73" s="22">
        <v>572</v>
      </c>
    </row>
    <row r="74" spans="1:20" ht="58.3" x14ac:dyDescent="0.4">
      <c r="A74" s="21" t="s">
        <v>864</v>
      </c>
      <c r="B74" s="182" t="s">
        <v>2443</v>
      </c>
      <c r="C74" s="56"/>
      <c r="D74" s="21">
        <v>176</v>
      </c>
      <c r="E74" s="56" t="s">
        <v>1667</v>
      </c>
      <c r="F74" s="21" t="s">
        <v>1642</v>
      </c>
      <c r="G74" s="32" t="s">
        <v>1419</v>
      </c>
      <c r="H74" s="58"/>
      <c r="I74" s="58"/>
      <c r="J74" s="58"/>
      <c r="K74" s="58"/>
      <c r="L74" s="58"/>
      <c r="M74" s="57"/>
      <c r="N74" s="57"/>
      <c r="O74" s="57"/>
      <c r="P74" s="57"/>
      <c r="Q74" s="57"/>
      <c r="R74" s="22" t="s">
        <v>14</v>
      </c>
      <c r="S74" s="22"/>
      <c r="T74" s="22">
        <v>573</v>
      </c>
    </row>
    <row r="75" spans="1:20" ht="116.6" x14ac:dyDescent="0.4">
      <c r="A75" s="21" t="s">
        <v>864</v>
      </c>
      <c r="B75" s="182" t="s">
        <v>2443</v>
      </c>
      <c r="C75" s="56"/>
      <c r="D75" s="21">
        <v>170</v>
      </c>
      <c r="E75" s="56" t="s">
        <v>1669</v>
      </c>
      <c r="F75" s="21" t="s">
        <v>1668</v>
      </c>
      <c r="G75" s="32" t="s">
        <v>1419</v>
      </c>
      <c r="H75" s="58"/>
      <c r="I75" s="58"/>
      <c r="J75" s="58"/>
      <c r="K75" s="58"/>
      <c r="L75" s="58"/>
      <c r="M75" s="57"/>
      <c r="N75" s="57"/>
      <c r="O75" s="57"/>
      <c r="P75" s="57"/>
      <c r="Q75" s="57"/>
      <c r="R75" s="22" t="s">
        <v>14</v>
      </c>
      <c r="S75" s="22"/>
      <c r="T75" s="22">
        <v>574</v>
      </c>
    </row>
    <row r="76" spans="1:20" ht="218.6" x14ac:dyDescent="0.4">
      <c r="A76" s="21" t="s">
        <v>864</v>
      </c>
      <c r="B76" s="182" t="s">
        <v>2443</v>
      </c>
      <c r="C76" s="56"/>
      <c r="D76" s="21">
        <v>179</v>
      </c>
      <c r="E76" s="56" t="s">
        <v>1670</v>
      </c>
      <c r="F76" s="21" t="s">
        <v>1671</v>
      </c>
      <c r="G76" s="32" t="s">
        <v>1419</v>
      </c>
      <c r="H76" s="58"/>
      <c r="I76" s="58"/>
      <c r="J76" s="58"/>
      <c r="K76" s="58"/>
      <c r="L76" s="58"/>
      <c r="M76" s="57"/>
      <c r="N76" s="57"/>
      <c r="O76" s="57"/>
      <c r="P76" s="57"/>
      <c r="Q76" s="57"/>
      <c r="R76" s="22" t="s">
        <v>14</v>
      </c>
      <c r="S76" s="22"/>
      <c r="T76" s="22">
        <v>575</v>
      </c>
    </row>
    <row r="77" spans="1:20" ht="58.3" x14ac:dyDescent="0.4">
      <c r="A77" s="21" t="s">
        <v>864</v>
      </c>
      <c r="B77" s="182" t="s">
        <v>2443</v>
      </c>
      <c r="C77" s="56"/>
      <c r="D77" s="22">
        <v>180</v>
      </c>
      <c r="E77" s="56" t="s">
        <v>1672</v>
      </c>
      <c r="F77" s="21" t="s">
        <v>1642</v>
      </c>
      <c r="G77" s="32" t="s">
        <v>1419</v>
      </c>
      <c r="H77" s="81"/>
      <c r="I77" s="81"/>
      <c r="J77" s="81"/>
      <c r="K77" s="81"/>
      <c r="L77" s="81"/>
      <c r="M77" s="57"/>
      <c r="N77" s="21" t="s">
        <v>869</v>
      </c>
      <c r="O77" s="57"/>
      <c r="P77" s="57"/>
      <c r="Q77" s="57"/>
      <c r="R77" s="22" t="s">
        <v>14</v>
      </c>
      <c r="S77" s="22"/>
      <c r="T77" s="22">
        <v>576</v>
      </c>
    </row>
    <row r="78" spans="1:20" ht="72.900000000000006" x14ac:dyDescent="0.4">
      <c r="A78" s="74" t="s">
        <v>864</v>
      </c>
      <c r="B78" s="185" t="s">
        <v>2440</v>
      </c>
      <c r="C78" s="186" t="s">
        <v>870</v>
      </c>
      <c r="D78" s="77">
        <v>26</v>
      </c>
      <c r="E78" s="73" t="s">
        <v>1724</v>
      </c>
      <c r="F78" s="74" t="s">
        <v>2693</v>
      </c>
      <c r="G78" s="76" t="s">
        <v>2680</v>
      </c>
      <c r="H78" s="75"/>
      <c r="I78" s="74" t="s">
        <v>383</v>
      </c>
      <c r="J78" s="74"/>
      <c r="K78" s="74"/>
      <c r="L78" s="74" t="s">
        <v>871</v>
      </c>
      <c r="M78" s="77"/>
      <c r="N78" s="77" t="s">
        <v>872</v>
      </c>
      <c r="O78" s="77"/>
      <c r="P78" s="77"/>
      <c r="Q78" s="77"/>
      <c r="R78" s="22" t="s">
        <v>14</v>
      </c>
      <c r="S78" s="22" t="s">
        <v>880</v>
      </c>
      <c r="T78" s="77">
        <v>577</v>
      </c>
    </row>
    <row r="79" spans="1:20" ht="72.900000000000006" x14ac:dyDescent="0.4">
      <c r="A79" s="74" t="s">
        <v>864</v>
      </c>
      <c r="B79" s="185" t="s">
        <v>2440</v>
      </c>
      <c r="C79" s="186"/>
      <c r="D79" s="74">
        <v>178</v>
      </c>
      <c r="E79" s="73" t="s">
        <v>1673</v>
      </c>
      <c r="F79" s="74" t="s">
        <v>1642</v>
      </c>
      <c r="G79" s="70" t="s">
        <v>1419</v>
      </c>
      <c r="H79" s="75"/>
      <c r="I79" s="75"/>
      <c r="J79" s="75"/>
      <c r="K79" s="75"/>
      <c r="L79" s="75"/>
      <c r="M79" s="110"/>
      <c r="N79" s="74" t="s">
        <v>873</v>
      </c>
      <c r="O79" s="110"/>
      <c r="P79" s="110"/>
      <c r="Q79" s="110"/>
      <c r="R79" s="22" t="s">
        <v>14</v>
      </c>
      <c r="S79" s="22" t="s">
        <v>880</v>
      </c>
      <c r="T79" s="77">
        <v>578</v>
      </c>
    </row>
    <row r="80" spans="1:20" ht="160.30000000000001" x14ac:dyDescent="0.4">
      <c r="A80" s="21" t="s">
        <v>874</v>
      </c>
      <c r="B80" s="56" t="s">
        <v>1193</v>
      </c>
      <c r="C80" s="57"/>
      <c r="D80" s="21">
        <v>181</v>
      </c>
      <c r="E80" s="56" t="s">
        <v>1675</v>
      </c>
      <c r="F80" s="21" t="s">
        <v>1674</v>
      </c>
      <c r="G80" s="32" t="s">
        <v>1419</v>
      </c>
      <c r="H80" s="81"/>
      <c r="I80" s="81"/>
      <c r="J80" s="81"/>
      <c r="K80" s="81"/>
      <c r="L80" s="81"/>
      <c r="M80" s="57"/>
      <c r="N80" s="21" t="s">
        <v>875</v>
      </c>
      <c r="O80" s="57"/>
      <c r="P80" s="57"/>
      <c r="Q80" s="57"/>
      <c r="R80" s="22" t="s">
        <v>14</v>
      </c>
      <c r="S80" s="22"/>
      <c r="T80" s="22">
        <v>579</v>
      </c>
    </row>
    <row r="81" spans="1:20" ht="145.75" x14ac:dyDescent="0.4">
      <c r="A81" s="21" t="s">
        <v>876</v>
      </c>
      <c r="B81" s="56" t="s">
        <v>1193</v>
      </c>
      <c r="C81" s="56"/>
      <c r="D81" s="21">
        <v>182</v>
      </c>
      <c r="E81" s="56" t="s">
        <v>1676</v>
      </c>
      <c r="F81" s="21" t="s">
        <v>1677</v>
      </c>
      <c r="G81" s="32" t="s">
        <v>1419</v>
      </c>
      <c r="H81" s="58"/>
      <c r="I81" s="58"/>
      <c r="J81" s="58"/>
      <c r="K81" s="58"/>
      <c r="L81" s="58"/>
      <c r="M81" s="22"/>
      <c r="N81" s="22"/>
      <c r="O81" s="22"/>
      <c r="P81" s="22"/>
      <c r="Q81" s="22"/>
      <c r="R81" s="22" t="s">
        <v>14</v>
      </c>
      <c r="S81" s="22"/>
      <c r="T81" s="22">
        <v>580</v>
      </c>
    </row>
    <row r="82" spans="1:20" ht="58.3" x14ac:dyDescent="0.4">
      <c r="A82" s="21" t="s">
        <v>877</v>
      </c>
      <c r="B82" s="182" t="s">
        <v>2443</v>
      </c>
      <c r="C82" s="56"/>
      <c r="D82" s="22">
        <v>183</v>
      </c>
      <c r="E82" s="56" t="s">
        <v>1678</v>
      </c>
      <c r="F82" s="21" t="s">
        <v>1642</v>
      </c>
      <c r="G82" s="32" t="s">
        <v>1419</v>
      </c>
      <c r="H82" s="58"/>
      <c r="I82" s="58"/>
      <c r="J82" s="58"/>
      <c r="K82" s="58"/>
      <c r="L82" s="58"/>
      <c r="M82" s="22"/>
      <c r="N82" s="22"/>
      <c r="O82" s="22" t="s">
        <v>383</v>
      </c>
      <c r="P82" s="22"/>
      <c r="Q82" s="22"/>
      <c r="R82" s="22" t="s">
        <v>14</v>
      </c>
      <c r="S82" s="22"/>
      <c r="T82" s="22">
        <v>581</v>
      </c>
    </row>
    <row r="83" spans="1:20" ht="58.3" x14ac:dyDescent="0.4">
      <c r="A83" s="21" t="s">
        <v>878</v>
      </c>
      <c r="B83" s="182" t="s">
        <v>2445</v>
      </c>
      <c r="C83" s="57"/>
      <c r="D83" s="21">
        <v>184</v>
      </c>
      <c r="E83" s="56" t="s">
        <v>1679</v>
      </c>
      <c r="F83" s="21" t="s">
        <v>1642</v>
      </c>
      <c r="G83" s="32" t="s">
        <v>1419</v>
      </c>
      <c r="H83" s="58"/>
      <c r="I83" s="58"/>
      <c r="J83" s="58"/>
      <c r="K83" s="58"/>
      <c r="L83" s="58"/>
      <c r="M83" s="22"/>
      <c r="N83" s="22"/>
      <c r="O83" s="22"/>
      <c r="P83" s="22"/>
      <c r="Q83" s="22"/>
      <c r="R83" s="22" t="s">
        <v>14</v>
      </c>
      <c r="S83" s="22"/>
      <c r="T83" s="22">
        <v>582</v>
      </c>
    </row>
    <row r="84" spans="1:20" ht="102" x14ac:dyDescent="0.4">
      <c r="A84" s="21" t="s">
        <v>878</v>
      </c>
      <c r="B84" s="182" t="s">
        <v>2446</v>
      </c>
      <c r="C84" s="57"/>
      <c r="D84" s="21">
        <v>185</v>
      </c>
      <c r="E84" s="56" t="s">
        <v>1681</v>
      </c>
      <c r="F84" s="21" t="s">
        <v>1680</v>
      </c>
      <c r="G84" s="32" t="s">
        <v>1419</v>
      </c>
      <c r="H84" s="58"/>
      <c r="I84" s="58"/>
      <c r="J84" s="58"/>
      <c r="K84" s="58"/>
      <c r="L84" s="58"/>
      <c r="M84" s="57"/>
      <c r="N84" s="57"/>
      <c r="O84" s="57"/>
      <c r="P84" s="57"/>
      <c r="Q84" s="57"/>
      <c r="R84" s="22" t="s">
        <v>14</v>
      </c>
      <c r="S84" s="22" t="s">
        <v>880</v>
      </c>
      <c r="T84" s="22">
        <v>583</v>
      </c>
    </row>
    <row r="85" spans="1:20" ht="145.75" x14ac:dyDescent="0.4">
      <c r="A85" s="21" t="s">
        <v>878</v>
      </c>
      <c r="B85" s="182" t="s">
        <v>2446</v>
      </c>
      <c r="C85" s="57"/>
      <c r="D85" s="22">
        <v>186</v>
      </c>
      <c r="E85" s="56" t="s">
        <v>1683</v>
      </c>
      <c r="F85" s="21" t="s">
        <v>1682</v>
      </c>
      <c r="G85" s="32" t="s">
        <v>1419</v>
      </c>
      <c r="H85" s="58"/>
      <c r="I85" s="58"/>
      <c r="J85" s="58"/>
      <c r="K85" s="58"/>
      <c r="L85" s="58"/>
      <c r="M85" s="57"/>
      <c r="N85" s="57"/>
      <c r="O85" s="57"/>
      <c r="P85" s="57"/>
      <c r="Q85" s="57"/>
      <c r="R85" s="22" t="s">
        <v>14</v>
      </c>
      <c r="S85" s="22" t="s">
        <v>880</v>
      </c>
      <c r="T85" s="22">
        <v>584</v>
      </c>
    </row>
    <row r="86" spans="1:20" ht="160.30000000000001" x14ac:dyDescent="0.4">
      <c r="A86" s="21" t="s">
        <v>878</v>
      </c>
      <c r="B86" s="182" t="s">
        <v>2446</v>
      </c>
      <c r="C86" s="57"/>
      <c r="D86" s="21">
        <v>187</v>
      </c>
      <c r="E86" s="56" t="s">
        <v>1685</v>
      </c>
      <c r="F86" s="21" t="s">
        <v>1684</v>
      </c>
      <c r="G86" s="32" t="s">
        <v>1419</v>
      </c>
      <c r="H86" s="58"/>
      <c r="I86" s="58"/>
      <c r="J86" s="58"/>
      <c r="K86" s="58"/>
      <c r="L86" s="58"/>
      <c r="M86" s="57"/>
      <c r="N86" s="57"/>
      <c r="O86" s="57"/>
      <c r="P86" s="57"/>
      <c r="Q86" s="57"/>
      <c r="R86" s="22" t="s">
        <v>14</v>
      </c>
      <c r="S86" s="22"/>
      <c r="T86" s="22">
        <v>585</v>
      </c>
    </row>
    <row r="87" spans="1:20" ht="58.3" x14ac:dyDescent="0.4">
      <c r="A87" s="21" t="s">
        <v>878</v>
      </c>
      <c r="B87" s="182" t="s">
        <v>2446</v>
      </c>
      <c r="C87" s="57"/>
      <c r="D87" s="21">
        <v>188</v>
      </c>
      <c r="E87" s="56" t="s">
        <v>1686</v>
      </c>
      <c r="F87" s="21" t="s">
        <v>1642</v>
      </c>
      <c r="G87" s="32" t="s">
        <v>1419</v>
      </c>
      <c r="H87" s="58"/>
      <c r="I87" s="58"/>
      <c r="J87" s="58"/>
      <c r="K87" s="58"/>
      <c r="L87" s="58"/>
      <c r="M87" s="22"/>
      <c r="N87" s="22"/>
      <c r="O87" s="22"/>
      <c r="P87" s="22" t="s">
        <v>383</v>
      </c>
      <c r="Q87" s="22"/>
      <c r="R87" s="22" t="s">
        <v>14</v>
      </c>
      <c r="S87" s="22" t="s">
        <v>880</v>
      </c>
      <c r="T87" s="22">
        <v>586</v>
      </c>
    </row>
    <row r="88" spans="1:20" ht="145.75" x14ac:dyDescent="0.4">
      <c r="A88" s="21" t="s">
        <v>878</v>
      </c>
      <c r="B88" s="56" t="s">
        <v>1193</v>
      </c>
      <c r="C88" s="57"/>
      <c r="D88" s="21">
        <v>193</v>
      </c>
      <c r="E88" s="56" t="s">
        <v>1687</v>
      </c>
      <c r="F88" s="21" t="s">
        <v>1682</v>
      </c>
      <c r="G88" s="32" t="s">
        <v>1419</v>
      </c>
      <c r="H88" s="58"/>
      <c r="I88" s="58"/>
      <c r="J88" s="58"/>
      <c r="K88" s="58"/>
      <c r="L88" s="58"/>
      <c r="M88" s="57"/>
      <c r="N88" s="57"/>
      <c r="O88" s="57"/>
      <c r="P88" s="22" t="s">
        <v>383</v>
      </c>
      <c r="Q88" s="57"/>
      <c r="R88" s="22" t="s">
        <v>14</v>
      </c>
      <c r="S88" s="22"/>
      <c r="T88" s="22">
        <v>587</v>
      </c>
    </row>
    <row r="89" spans="1:20" ht="58.3" x14ac:dyDescent="0.4">
      <c r="A89" s="316" t="s">
        <v>878</v>
      </c>
      <c r="B89" s="354" t="s">
        <v>2446</v>
      </c>
      <c r="C89" s="355" t="s">
        <v>881</v>
      </c>
      <c r="D89" s="318">
        <v>189</v>
      </c>
      <c r="E89" s="315" t="s">
        <v>1688</v>
      </c>
      <c r="F89" s="316" t="s">
        <v>1642</v>
      </c>
      <c r="G89" s="312" t="s">
        <v>1419</v>
      </c>
      <c r="H89" s="356"/>
      <c r="I89" s="356"/>
      <c r="J89" s="356"/>
      <c r="K89" s="356"/>
      <c r="L89" s="356"/>
      <c r="M89" s="318"/>
      <c r="N89" s="318" t="s">
        <v>882</v>
      </c>
      <c r="O89" s="318"/>
      <c r="P89" s="318"/>
      <c r="Q89" s="318"/>
      <c r="R89" s="318" t="s">
        <v>14</v>
      </c>
      <c r="S89" s="318" t="s">
        <v>880</v>
      </c>
      <c r="T89" s="318">
        <v>588</v>
      </c>
    </row>
    <row r="90" spans="1:20" ht="58.3" x14ac:dyDescent="0.4">
      <c r="A90" s="316" t="s">
        <v>878</v>
      </c>
      <c r="B90" s="354" t="s">
        <v>2446</v>
      </c>
      <c r="C90" s="357"/>
      <c r="D90" s="316">
        <v>190</v>
      </c>
      <c r="E90" s="315" t="s">
        <v>1689</v>
      </c>
      <c r="F90" s="316" t="s">
        <v>1642</v>
      </c>
      <c r="G90" s="312" t="s">
        <v>1419</v>
      </c>
      <c r="H90" s="356"/>
      <c r="I90" s="356"/>
      <c r="J90" s="356"/>
      <c r="K90" s="356"/>
      <c r="L90" s="356"/>
      <c r="M90" s="318"/>
      <c r="N90" s="318" t="s">
        <v>882</v>
      </c>
      <c r="O90" s="318"/>
      <c r="P90" s="318" t="s">
        <v>383</v>
      </c>
      <c r="Q90" s="318"/>
      <c r="R90" s="318" t="s">
        <v>14</v>
      </c>
      <c r="S90" s="318" t="s">
        <v>880</v>
      </c>
      <c r="T90" s="318">
        <v>589</v>
      </c>
    </row>
    <row r="91" spans="1:20" ht="145.75" x14ac:dyDescent="0.4">
      <c r="A91" s="316" t="s">
        <v>878</v>
      </c>
      <c r="B91" s="354" t="s">
        <v>2446</v>
      </c>
      <c r="C91" s="357"/>
      <c r="D91" s="316">
        <v>191</v>
      </c>
      <c r="E91" s="315" t="s">
        <v>1691</v>
      </c>
      <c r="F91" s="316" t="s">
        <v>1690</v>
      </c>
      <c r="G91" s="312" t="s">
        <v>1419</v>
      </c>
      <c r="H91" s="356"/>
      <c r="I91" s="356"/>
      <c r="J91" s="356"/>
      <c r="K91" s="356"/>
      <c r="L91" s="356"/>
      <c r="M91" s="316" t="s">
        <v>883</v>
      </c>
      <c r="N91" s="316" t="s">
        <v>884</v>
      </c>
      <c r="O91" s="318"/>
      <c r="P91" s="318"/>
      <c r="Q91" s="318"/>
      <c r="R91" s="318" t="s">
        <v>14</v>
      </c>
      <c r="S91" s="318"/>
      <c r="T91" s="318">
        <v>590</v>
      </c>
    </row>
    <row r="92" spans="1:20" ht="102" x14ac:dyDescent="0.4">
      <c r="A92" s="316" t="s">
        <v>878</v>
      </c>
      <c r="B92" s="354" t="s">
        <v>2446</v>
      </c>
      <c r="C92" s="358"/>
      <c r="D92" s="318">
        <v>192</v>
      </c>
      <c r="E92" s="315" t="s">
        <v>1692</v>
      </c>
      <c r="F92" s="316" t="s">
        <v>1680</v>
      </c>
      <c r="G92" s="312" t="s">
        <v>1419</v>
      </c>
      <c r="H92" s="356"/>
      <c r="I92" s="356"/>
      <c r="J92" s="356"/>
      <c r="K92" s="356"/>
      <c r="L92" s="356"/>
      <c r="M92" s="334"/>
      <c r="N92" s="318" t="s">
        <v>882</v>
      </c>
      <c r="O92" s="334"/>
      <c r="P92" s="318" t="s">
        <v>383</v>
      </c>
      <c r="Q92" s="334"/>
      <c r="R92" s="318" t="s">
        <v>14</v>
      </c>
      <c r="S92" s="318"/>
      <c r="T92" s="318">
        <v>591</v>
      </c>
    </row>
    <row r="93" spans="1:20" ht="58.3" x14ac:dyDescent="0.4">
      <c r="A93" s="74" t="s">
        <v>885</v>
      </c>
      <c r="B93" s="185" t="s">
        <v>2448</v>
      </c>
      <c r="C93" s="188" t="s">
        <v>886</v>
      </c>
      <c r="D93" s="74">
        <v>199</v>
      </c>
      <c r="E93" s="73" t="s">
        <v>1693</v>
      </c>
      <c r="F93" s="74" t="s">
        <v>1642</v>
      </c>
      <c r="G93" s="70" t="s">
        <v>1419</v>
      </c>
      <c r="H93" s="75"/>
      <c r="I93" s="75"/>
      <c r="J93" s="75"/>
      <c r="K93" s="75"/>
      <c r="L93" s="75"/>
      <c r="M93" s="77"/>
      <c r="N93" s="77" t="s">
        <v>887</v>
      </c>
      <c r="O93" s="77"/>
      <c r="P93" s="77"/>
      <c r="Q93" s="110"/>
      <c r="R93" s="77" t="s">
        <v>14</v>
      </c>
      <c r="S93" s="74" t="s">
        <v>888</v>
      </c>
      <c r="T93" s="77">
        <v>592</v>
      </c>
    </row>
    <row r="94" spans="1:20" ht="58.3" x14ac:dyDescent="0.4">
      <c r="A94" s="74" t="s">
        <v>885</v>
      </c>
      <c r="B94" s="185" t="s">
        <v>2448</v>
      </c>
      <c r="C94" s="189"/>
      <c r="D94" s="74" t="s">
        <v>889</v>
      </c>
      <c r="E94" s="73" t="s">
        <v>1645</v>
      </c>
      <c r="F94" s="74" t="s">
        <v>1642</v>
      </c>
      <c r="G94" s="70" t="s">
        <v>1419</v>
      </c>
      <c r="H94" s="75"/>
      <c r="I94" s="75"/>
      <c r="J94" s="75"/>
      <c r="K94" s="75"/>
      <c r="L94" s="75"/>
      <c r="M94" s="110"/>
      <c r="N94" s="77" t="s">
        <v>887</v>
      </c>
      <c r="O94" s="110"/>
      <c r="P94" s="73"/>
      <c r="Q94" s="77"/>
      <c r="R94" s="77" t="s">
        <v>14</v>
      </c>
      <c r="S94" s="77" t="s">
        <v>880</v>
      </c>
      <c r="T94" s="77">
        <v>593</v>
      </c>
    </row>
    <row r="95" spans="1:20" ht="72.900000000000006" x14ac:dyDescent="0.4">
      <c r="A95" s="74" t="s">
        <v>885</v>
      </c>
      <c r="B95" s="185" t="s">
        <v>2449</v>
      </c>
      <c r="C95" s="189"/>
      <c r="D95" s="74">
        <v>200</v>
      </c>
      <c r="E95" s="73" t="s">
        <v>1694</v>
      </c>
      <c r="F95" s="74" t="s">
        <v>1642</v>
      </c>
      <c r="G95" s="70" t="s">
        <v>1419</v>
      </c>
      <c r="H95" s="75"/>
      <c r="I95" s="75"/>
      <c r="J95" s="75"/>
      <c r="K95" s="75"/>
      <c r="L95" s="75"/>
      <c r="M95" s="77"/>
      <c r="N95" s="77" t="s">
        <v>887</v>
      </c>
      <c r="O95" s="77"/>
      <c r="P95" s="77" t="s">
        <v>383</v>
      </c>
      <c r="Q95" s="110"/>
      <c r="R95" s="77" t="s">
        <v>14</v>
      </c>
      <c r="S95" s="74" t="s">
        <v>892</v>
      </c>
      <c r="T95" s="77">
        <v>594</v>
      </c>
    </row>
    <row r="96" spans="1:20" ht="58.3" x14ac:dyDescent="0.4">
      <c r="A96" s="74" t="s">
        <v>885</v>
      </c>
      <c r="B96" s="185" t="s">
        <v>2448</v>
      </c>
      <c r="C96" s="189"/>
      <c r="D96" s="77">
        <v>201</v>
      </c>
      <c r="E96" s="73" t="s">
        <v>1695</v>
      </c>
      <c r="F96" s="74" t="s">
        <v>1642</v>
      </c>
      <c r="G96" s="70" t="s">
        <v>1419</v>
      </c>
      <c r="H96" s="75"/>
      <c r="I96" s="75"/>
      <c r="J96" s="75"/>
      <c r="K96" s="75"/>
      <c r="L96" s="75"/>
      <c r="M96" s="77"/>
      <c r="N96" s="77" t="s">
        <v>887</v>
      </c>
      <c r="O96" s="77"/>
      <c r="P96" s="77" t="s">
        <v>383</v>
      </c>
      <c r="Q96" s="110"/>
      <c r="R96" s="77" t="s">
        <v>14</v>
      </c>
      <c r="S96" s="74" t="s">
        <v>892</v>
      </c>
      <c r="T96" s="77">
        <v>595</v>
      </c>
    </row>
    <row r="97" spans="1:20" ht="58.3" x14ac:dyDescent="0.4">
      <c r="A97" s="74" t="s">
        <v>885</v>
      </c>
      <c r="B97" s="185" t="s">
        <v>2448</v>
      </c>
      <c r="C97" s="189"/>
      <c r="D97" s="74">
        <v>196</v>
      </c>
      <c r="E97" s="73" t="s">
        <v>1696</v>
      </c>
      <c r="F97" s="74" t="s">
        <v>1642</v>
      </c>
      <c r="G97" s="70" t="s">
        <v>1419</v>
      </c>
      <c r="H97" s="75"/>
      <c r="I97" s="75"/>
      <c r="J97" s="75"/>
      <c r="K97" s="75"/>
      <c r="L97" s="75"/>
      <c r="M97" s="77"/>
      <c r="N97" s="77" t="s">
        <v>887</v>
      </c>
      <c r="O97" s="77"/>
      <c r="P97" s="77" t="s">
        <v>383</v>
      </c>
      <c r="Q97" s="110"/>
      <c r="R97" s="77" t="s">
        <v>14</v>
      </c>
      <c r="S97" s="74" t="s">
        <v>892</v>
      </c>
      <c r="T97" s="77">
        <v>596</v>
      </c>
    </row>
    <row r="98" spans="1:20" ht="72.900000000000006" x14ac:dyDescent="0.4">
      <c r="A98" s="74" t="s">
        <v>885</v>
      </c>
      <c r="B98" s="185" t="s">
        <v>2449</v>
      </c>
      <c r="C98" s="190"/>
      <c r="D98" s="77">
        <v>204</v>
      </c>
      <c r="E98" s="73" t="s">
        <v>1697</v>
      </c>
      <c r="F98" s="74" t="s">
        <v>1642</v>
      </c>
      <c r="G98" s="70" t="s">
        <v>1419</v>
      </c>
      <c r="H98" s="75"/>
      <c r="I98" s="75"/>
      <c r="J98" s="75"/>
      <c r="K98" s="75"/>
      <c r="L98" s="75"/>
      <c r="M98" s="77"/>
      <c r="N98" s="77" t="s">
        <v>887</v>
      </c>
      <c r="O98" s="77"/>
      <c r="P98" s="77"/>
      <c r="Q98" s="110"/>
      <c r="R98" s="77" t="s">
        <v>14</v>
      </c>
      <c r="S98" s="77" t="s">
        <v>880</v>
      </c>
      <c r="T98" s="77">
        <v>597</v>
      </c>
    </row>
    <row r="99" spans="1:20" ht="58.3" x14ac:dyDescent="0.4">
      <c r="A99" s="316" t="s">
        <v>885</v>
      </c>
      <c r="B99" s="354" t="s">
        <v>2448</v>
      </c>
      <c r="C99" s="355" t="s">
        <v>894</v>
      </c>
      <c r="D99" s="316">
        <v>203</v>
      </c>
      <c r="E99" s="315" t="s">
        <v>1698</v>
      </c>
      <c r="F99" s="316" t="s">
        <v>1642</v>
      </c>
      <c r="G99" s="312" t="s">
        <v>1419</v>
      </c>
      <c r="H99" s="356"/>
      <c r="I99" s="356"/>
      <c r="J99" s="356"/>
      <c r="K99" s="356"/>
      <c r="L99" s="356"/>
      <c r="M99" s="318"/>
      <c r="N99" s="318"/>
      <c r="O99" s="318"/>
      <c r="P99" s="318" t="s">
        <v>383</v>
      </c>
      <c r="Q99" s="334"/>
      <c r="R99" s="318" t="s">
        <v>14</v>
      </c>
      <c r="S99" s="318"/>
      <c r="T99" s="318">
        <v>598</v>
      </c>
    </row>
    <row r="100" spans="1:20" ht="58.3" x14ac:dyDescent="0.4">
      <c r="A100" s="316" t="s">
        <v>885</v>
      </c>
      <c r="B100" s="354" t="s">
        <v>2448</v>
      </c>
      <c r="C100" s="358"/>
      <c r="D100" s="316">
        <v>205</v>
      </c>
      <c r="E100" s="315" t="s">
        <v>1699</v>
      </c>
      <c r="F100" s="316" t="s">
        <v>1642</v>
      </c>
      <c r="G100" s="312" t="s">
        <v>1419</v>
      </c>
      <c r="H100" s="356"/>
      <c r="I100" s="356"/>
      <c r="J100" s="356"/>
      <c r="K100" s="356"/>
      <c r="L100" s="356"/>
      <c r="M100" s="318"/>
      <c r="N100" s="318"/>
      <c r="O100" s="318"/>
      <c r="P100" s="318"/>
      <c r="Q100" s="334"/>
      <c r="R100" s="318" t="s">
        <v>14</v>
      </c>
      <c r="S100" s="318"/>
      <c r="T100" s="318">
        <v>599</v>
      </c>
    </row>
    <row r="101" spans="1:20" ht="72.900000000000006" x14ac:dyDescent="0.4">
      <c r="A101" s="21" t="s">
        <v>885</v>
      </c>
      <c r="B101" s="182" t="s">
        <v>2449</v>
      </c>
      <c r="C101" s="56"/>
      <c r="D101" s="21">
        <v>202</v>
      </c>
      <c r="E101" s="56" t="s">
        <v>1700</v>
      </c>
      <c r="F101" s="21" t="s">
        <v>1642</v>
      </c>
      <c r="G101" s="32" t="s">
        <v>1419</v>
      </c>
      <c r="H101" s="81"/>
      <c r="I101" s="58"/>
      <c r="J101" s="58"/>
      <c r="K101" s="58"/>
      <c r="L101" s="58"/>
      <c r="M101" s="22"/>
      <c r="N101" s="22"/>
      <c r="O101" s="22"/>
      <c r="P101" s="22"/>
      <c r="Q101" s="57"/>
      <c r="R101" s="22" t="s">
        <v>14</v>
      </c>
      <c r="S101" s="22"/>
      <c r="T101" s="22">
        <v>600</v>
      </c>
    </row>
    <row r="102" spans="1:20" ht="160.30000000000001" x14ac:dyDescent="0.4">
      <c r="A102" s="21" t="s">
        <v>885</v>
      </c>
      <c r="B102" s="56" t="s">
        <v>1193</v>
      </c>
      <c r="C102" s="56"/>
      <c r="D102" s="21">
        <v>197</v>
      </c>
      <c r="E102" s="56" t="s">
        <v>1702</v>
      </c>
      <c r="F102" s="21" t="s">
        <v>1701</v>
      </c>
      <c r="G102" s="32" t="s">
        <v>1419</v>
      </c>
      <c r="H102" s="81"/>
      <c r="I102" s="58"/>
      <c r="J102" s="58"/>
      <c r="K102" s="58"/>
      <c r="L102" s="58"/>
      <c r="M102" s="57"/>
      <c r="N102" s="57"/>
      <c r="O102" s="57"/>
      <c r="P102" s="57"/>
      <c r="Q102" s="57"/>
      <c r="R102" s="22" t="s">
        <v>14</v>
      </c>
      <c r="S102" s="22"/>
      <c r="T102" s="22">
        <v>601</v>
      </c>
    </row>
    <row r="103" spans="1:20" ht="58.3" x14ac:dyDescent="0.4">
      <c r="A103" s="21" t="s">
        <v>885</v>
      </c>
      <c r="B103" s="56" t="s">
        <v>1193</v>
      </c>
      <c r="C103" s="56"/>
      <c r="D103" s="22">
        <v>198</v>
      </c>
      <c r="E103" s="56" t="s">
        <v>1703</v>
      </c>
      <c r="F103" s="21" t="s">
        <v>1642</v>
      </c>
      <c r="G103" s="32" t="s">
        <v>1419</v>
      </c>
      <c r="H103" s="81"/>
      <c r="I103" s="58"/>
      <c r="J103" s="58"/>
      <c r="K103" s="58"/>
      <c r="L103" s="58"/>
      <c r="M103" s="57"/>
      <c r="N103" s="57"/>
      <c r="O103" s="57"/>
      <c r="P103" s="22"/>
      <c r="Q103" s="57"/>
      <c r="R103" s="22" t="s">
        <v>14</v>
      </c>
      <c r="S103" s="21" t="s">
        <v>895</v>
      </c>
      <c r="T103" s="22">
        <v>602</v>
      </c>
    </row>
  </sheetData>
  <autoFilter ref="A1:T103" xr:uid="{E73E5396-9F50-4AD5-819D-35699ECAB0FB}"/>
  <mergeCells count="8">
    <mergeCell ref="C93:C98"/>
    <mergeCell ref="C99:C100"/>
    <mergeCell ref="C16:C17"/>
    <mergeCell ref="C51:C54"/>
    <mergeCell ref="C59:C61"/>
    <mergeCell ref="C68:C69"/>
    <mergeCell ref="C78:C79"/>
    <mergeCell ref="C89:C92"/>
  </mergeCells>
  <hyperlinks>
    <hyperlink ref="G61" r:id="rId1" display="2021 Toxics Workshops: Participant question asked in February 5, 2021 Q&amp;A (session on microplastics)" xr:uid="{8864C1B3-BD8E-4BBB-979F-7B6E573C6F64}"/>
    <hyperlink ref="G78" r:id="rId2" display="2021 Toxics Workshops: Participant question asked in February 5, 2021 Q&amp;A (session on microplastics)" xr:uid="{AEB720E7-1412-49EA-9702-2E46ADBF96D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07D0-E82F-4CA5-9883-36659AE43B64}">
  <dimension ref="A1:K91"/>
  <sheetViews>
    <sheetView zoomScale="120" zoomScaleNormal="120" workbookViewId="0"/>
  </sheetViews>
  <sheetFormatPr defaultRowHeight="14.6" x14ac:dyDescent="0.4"/>
  <cols>
    <col min="1" max="1" width="21.3046875" style="40" customWidth="1"/>
    <col min="2" max="2" width="13.69140625" style="40" customWidth="1"/>
    <col min="3" max="3" width="27" style="40" customWidth="1"/>
    <col min="4" max="4" width="22.07421875" style="40" customWidth="1"/>
    <col min="5" max="5" width="14.3046875" style="40" customWidth="1"/>
    <col min="6" max="6" width="13.53515625" style="40" customWidth="1"/>
    <col min="7" max="7" width="65.84375" style="175" customWidth="1"/>
    <col min="8" max="8" width="80.07421875" style="40" customWidth="1"/>
    <col min="9" max="9" width="72" style="40" customWidth="1"/>
    <col min="10" max="10" width="69.3046875" style="40" customWidth="1"/>
    <col min="11" max="11" width="10.3046875" style="40" customWidth="1"/>
    <col min="12" max="16384" width="9.23046875" style="175"/>
  </cols>
  <sheetData>
    <row r="1" spans="1:11" s="375" customFormat="1" ht="31.75" x14ac:dyDescent="0.4">
      <c r="A1" s="205" t="s">
        <v>360</v>
      </c>
      <c r="B1" s="205" t="s">
        <v>902</v>
      </c>
      <c r="C1" s="192" t="s">
        <v>361</v>
      </c>
      <c r="D1" s="192" t="s">
        <v>362</v>
      </c>
      <c r="E1" s="192" t="s">
        <v>1139</v>
      </c>
      <c r="F1" s="191" t="s">
        <v>33</v>
      </c>
      <c r="G1" s="206" t="s">
        <v>1140</v>
      </c>
      <c r="H1" s="207" t="s">
        <v>1141</v>
      </c>
      <c r="I1" s="208" t="s">
        <v>365</v>
      </c>
      <c r="J1" s="205" t="s">
        <v>366</v>
      </c>
      <c r="K1" s="192" t="s">
        <v>32</v>
      </c>
    </row>
    <row r="2" spans="1:11" s="9" customFormat="1" ht="72.900000000000006" x14ac:dyDescent="0.4">
      <c r="A2" s="74" t="s">
        <v>455</v>
      </c>
      <c r="B2" s="74"/>
      <c r="C2" s="74" t="s">
        <v>2842</v>
      </c>
      <c r="D2" s="74" t="s">
        <v>531</v>
      </c>
      <c r="E2" s="77" t="s">
        <v>1142</v>
      </c>
      <c r="F2" s="213" t="s">
        <v>202</v>
      </c>
      <c r="G2" s="194" t="s">
        <v>2567</v>
      </c>
      <c r="H2" s="209" t="s">
        <v>2558</v>
      </c>
      <c r="I2" s="74" t="s">
        <v>2546</v>
      </c>
      <c r="J2" s="76" t="s">
        <v>2555</v>
      </c>
      <c r="K2" s="77" t="s">
        <v>201</v>
      </c>
    </row>
    <row r="3" spans="1:11" s="9" customFormat="1" ht="43.75" x14ac:dyDescent="0.4">
      <c r="A3" s="316" t="s">
        <v>455</v>
      </c>
      <c r="B3" s="316" t="s">
        <v>914</v>
      </c>
      <c r="C3" s="316" t="s">
        <v>2735</v>
      </c>
      <c r="D3" s="316" t="s">
        <v>451</v>
      </c>
      <c r="E3" s="359"/>
      <c r="F3" s="360" t="s">
        <v>204</v>
      </c>
      <c r="G3" s="195" t="s">
        <v>205</v>
      </c>
      <c r="H3" s="361" t="s">
        <v>462</v>
      </c>
      <c r="I3" s="316" t="s">
        <v>1472</v>
      </c>
      <c r="J3" s="317" t="s">
        <v>1421</v>
      </c>
      <c r="K3" s="318">
        <v>112</v>
      </c>
    </row>
    <row r="4" spans="1:11" s="9" customFormat="1" ht="44.15" customHeight="1" x14ac:dyDescent="0.4">
      <c r="A4" s="316" t="s">
        <v>455</v>
      </c>
      <c r="B4" s="316" t="s">
        <v>914</v>
      </c>
      <c r="C4" s="316" t="s">
        <v>2735</v>
      </c>
      <c r="D4" s="316" t="s">
        <v>451</v>
      </c>
      <c r="E4" s="362"/>
      <c r="F4" s="363"/>
      <c r="G4" s="196"/>
      <c r="H4" s="361" t="s">
        <v>2578</v>
      </c>
      <c r="I4" s="316" t="s">
        <v>2579</v>
      </c>
      <c r="J4" s="317" t="s">
        <v>2574</v>
      </c>
      <c r="K4" s="318">
        <v>121</v>
      </c>
    </row>
    <row r="5" spans="1:11" s="9" customFormat="1" ht="43.75" x14ac:dyDescent="0.4">
      <c r="A5" s="316" t="s">
        <v>455</v>
      </c>
      <c r="B5" s="316" t="s">
        <v>914</v>
      </c>
      <c r="C5" s="316" t="s">
        <v>2735</v>
      </c>
      <c r="D5" s="316" t="s">
        <v>451</v>
      </c>
      <c r="E5" s="364"/>
      <c r="F5" s="365"/>
      <c r="G5" s="197"/>
      <c r="H5" s="361" t="s">
        <v>2644</v>
      </c>
      <c r="I5" s="316" t="s">
        <v>2592</v>
      </c>
      <c r="J5" s="317" t="s">
        <v>2645</v>
      </c>
      <c r="K5" s="318">
        <v>122</v>
      </c>
    </row>
    <row r="6" spans="1:11" s="9" customFormat="1" ht="45.9" customHeight="1" x14ac:dyDescent="0.4">
      <c r="A6" s="74" t="s">
        <v>455</v>
      </c>
      <c r="B6" s="74" t="s">
        <v>914</v>
      </c>
      <c r="C6" s="74" t="s">
        <v>2735</v>
      </c>
      <c r="D6" s="74" t="s">
        <v>451</v>
      </c>
      <c r="E6" s="216"/>
      <c r="F6" s="372" t="s">
        <v>185</v>
      </c>
      <c r="G6" s="195" t="s">
        <v>1143</v>
      </c>
      <c r="H6" s="209" t="s">
        <v>2646</v>
      </c>
      <c r="I6" s="74" t="s">
        <v>2593</v>
      </c>
      <c r="J6" s="76" t="s">
        <v>2640</v>
      </c>
      <c r="K6" s="77">
        <v>115</v>
      </c>
    </row>
    <row r="7" spans="1:11" s="9" customFormat="1" ht="46.4" customHeight="1" x14ac:dyDescent="0.4">
      <c r="A7" s="74" t="s">
        <v>455</v>
      </c>
      <c r="B7" s="74" t="s">
        <v>914</v>
      </c>
      <c r="C7" s="74" t="s">
        <v>2735</v>
      </c>
      <c r="D7" s="74" t="s">
        <v>451</v>
      </c>
      <c r="E7" s="220"/>
      <c r="F7" s="373"/>
      <c r="G7" s="198"/>
      <c r="H7" s="209" t="s">
        <v>2647</v>
      </c>
      <c r="I7" s="74" t="s">
        <v>2594</v>
      </c>
      <c r="J7" s="76" t="s">
        <v>2640</v>
      </c>
      <c r="K7" s="77">
        <v>116</v>
      </c>
    </row>
    <row r="8" spans="1:11" s="9" customFormat="1" ht="87.45" x14ac:dyDescent="0.4">
      <c r="A8" s="316" t="s">
        <v>455</v>
      </c>
      <c r="B8" s="316" t="s">
        <v>914</v>
      </c>
      <c r="C8" s="316" t="s">
        <v>2846</v>
      </c>
      <c r="D8" s="316"/>
      <c r="E8" s="318" t="s">
        <v>1142</v>
      </c>
      <c r="F8" s="366" t="s">
        <v>193</v>
      </c>
      <c r="G8" s="194" t="s">
        <v>926</v>
      </c>
      <c r="H8" s="361" t="s">
        <v>2551</v>
      </c>
      <c r="I8" s="316" t="s">
        <v>2568</v>
      </c>
      <c r="J8" s="317" t="s">
        <v>2553</v>
      </c>
      <c r="K8" s="318" t="s">
        <v>192</v>
      </c>
    </row>
    <row r="9" spans="1:11" s="9" customFormat="1" ht="72.900000000000006" x14ac:dyDescent="0.4">
      <c r="A9" s="74" t="s">
        <v>455</v>
      </c>
      <c r="B9" s="74" t="s">
        <v>914</v>
      </c>
      <c r="C9" s="74" t="s">
        <v>2735</v>
      </c>
      <c r="D9" s="74" t="s">
        <v>490</v>
      </c>
      <c r="E9" s="77"/>
      <c r="F9" s="275" t="s">
        <v>207</v>
      </c>
      <c r="G9" s="194" t="s">
        <v>929</v>
      </c>
      <c r="H9" s="209" t="s">
        <v>2557</v>
      </c>
      <c r="I9" s="74" t="s">
        <v>2545</v>
      </c>
      <c r="J9" s="76" t="s">
        <v>2555</v>
      </c>
      <c r="K9" s="77" t="s">
        <v>206</v>
      </c>
    </row>
    <row r="10" spans="1:11" s="9" customFormat="1" ht="87.45" x14ac:dyDescent="0.4">
      <c r="A10" s="316" t="s">
        <v>455</v>
      </c>
      <c r="B10" s="316" t="s">
        <v>931</v>
      </c>
      <c r="C10" s="316" t="s">
        <v>2735</v>
      </c>
      <c r="D10" s="316"/>
      <c r="E10" s="318"/>
      <c r="F10" s="366" t="s">
        <v>209</v>
      </c>
      <c r="G10" s="194" t="s">
        <v>210</v>
      </c>
      <c r="H10" s="361" t="s">
        <v>2652</v>
      </c>
      <c r="I10" s="317" t="s">
        <v>2598</v>
      </c>
      <c r="J10" s="317" t="s">
        <v>2649</v>
      </c>
      <c r="K10" s="318">
        <v>20</v>
      </c>
    </row>
    <row r="11" spans="1:11" s="9" customFormat="1" ht="46.3" customHeight="1" x14ac:dyDescent="0.4">
      <c r="A11" s="74" t="s">
        <v>455</v>
      </c>
      <c r="B11" s="74" t="s">
        <v>931</v>
      </c>
      <c r="C11" s="74" t="s">
        <v>2735</v>
      </c>
      <c r="D11" s="74" t="s">
        <v>451</v>
      </c>
      <c r="E11" s="77"/>
      <c r="F11" s="213" t="s">
        <v>212</v>
      </c>
      <c r="G11" s="194" t="s">
        <v>2654</v>
      </c>
      <c r="H11" s="209" t="s">
        <v>2654</v>
      </c>
      <c r="I11" s="74" t="s">
        <v>2600</v>
      </c>
      <c r="J11" s="76" t="s">
        <v>2649</v>
      </c>
      <c r="K11" s="77">
        <v>22</v>
      </c>
    </row>
    <row r="12" spans="1:11" s="9" customFormat="1" ht="81" customHeight="1" x14ac:dyDescent="0.4">
      <c r="A12" s="316" t="s">
        <v>545</v>
      </c>
      <c r="B12" s="316" t="s">
        <v>931</v>
      </c>
      <c r="C12" s="315" t="s">
        <v>2849</v>
      </c>
      <c r="D12" s="318"/>
      <c r="E12" s="318" t="s">
        <v>1142</v>
      </c>
      <c r="F12" s="366" t="s">
        <v>65</v>
      </c>
      <c r="G12" s="194" t="s">
        <v>2455</v>
      </c>
      <c r="H12" s="361" t="s">
        <v>546</v>
      </c>
      <c r="I12" s="316" t="s">
        <v>1475</v>
      </c>
      <c r="J12" s="316" t="s">
        <v>1418</v>
      </c>
      <c r="K12" s="318">
        <v>621</v>
      </c>
    </row>
    <row r="13" spans="1:11" s="9" customFormat="1" ht="110.7" customHeight="1" x14ac:dyDescent="0.4">
      <c r="A13" s="74" t="s">
        <v>534</v>
      </c>
      <c r="B13" s="74" t="s">
        <v>931</v>
      </c>
      <c r="C13" s="74" t="s">
        <v>2735</v>
      </c>
      <c r="D13" s="74" t="s">
        <v>548</v>
      </c>
      <c r="E13" s="77"/>
      <c r="F13" s="213" t="s">
        <v>99</v>
      </c>
      <c r="G13" s="194" t="s">
        <v>1144</v>
      </c>
      <c r="H13" s="209" t="s">
        <v>2150</v>
      </c>
      <c r="I13" s="74" t="s">
        <v>2208</v>
      </c>
      <c r="J13" s="76" t="s">
        <v>1424</v>
      </c>
      <c r="K13" s="74">
        <v>236</v>
      </c>
    </row>
    <row r="14" spans="1:11" s="9" customFormat="1" ht="114" customHeight="1" x14ac:dyDescent="0.4">
      <c r="A14" s="316" t="s">
        <v>534</v>
      </c>
      <c r="B14" s="316" t="s">
        <v>931</v>
      </c>
      <c r="C14" s="316" t="s">
        <v>2735</v>
      </c>
      <c r="D14" s="316"/>
      <c r="E14" s="318"/>
      <c r="F14" s="366" t="s">
        <v>107</v>
      </c>
      <c r="G14" s="194" t="s">
        <v>2220</v>
      </c>
      <c r="H14" s="361" t="s">
        <v>2149</v>
      </c>
      <c r="I14" s="316" t="s">
        <v>2207</v>
      </c>
      <c r="J14" s="317" t="s">
        <v>1424</v>
      </c>
      <c r="K14" s="318">
        <v>237</v>
      </c>
    </row>
    <row r="15" spans="1:11" s="9" customFormat="1" ht="88.3" customHeight="1" x14ac:dyDescent="0.4">
      <c r="A15" s="74" t="s">
        <v>534</v>
      </c>
      <c r="B15" s="74" t="s">
        <v>931</v>
      </c>
      <c r="C15" s="74" t="s">
        <v>2845</v>
      </c>
      <c r="D15" s="74"/>
      <c r="E15" s="211" t="s">
        <v>1142</v>
      </c>
      <c r="F15" s="372" t="s">
        <v>39</v>
      </c>
      <c r="G15" s="195" t="s">
        <v>1145</v>
      </c>
      <c r="H15" s="209" t="s">
        <v>535</v>
      </c>
      <c r="I15" s="74" t="s">
        <v>1480</v>
      </c>
      <c r="J15" s="70" t="s">
        <v>1423</v>
      </c>
      <c r="K15" s="77">
        <v>207</v>
      </c>
    </row>
    <row r="16" spans="1:11" s="9" customFormat="1" ht="58.3" x14ac:dyDescent="0.4">
      <c r="A16" s="74"/>
      <c r="B16" s="74"/>
      <c r="C16" s="74" t="s">
        <v>2845</v>
      </c>
      <c r="D16" s="74"/>
      <c r="E16" s="211" t="s">
        <v>1142</v>
      </c>
      <c r="F16" s="374"/>
      <c r="G16" s="200"/>
      <c r="H16" s="209" t="s">
        <v>541</v>
      </c>
      <c r="I16" s="74" t="s">
        <v>1481</v>
      </c>
      <c r="J16" s="70" t="s">
        <v>1423</v>
      </c>
      <c r="K16" s="74">
        <v>211</v>
      </c>
    </row>
    <row r="17" spans="1:11" s="9" customFormat="1" ht="58.3" x14ac:dyDescent="0.4">
      <c r="A17" s="74"/>
      <c r="B17" s="74"/>
      <c r="C17" s="74" t="s">
        <v>2845</v>
      </c>
      <c r="D17" s="74" t="s">
        <v>437</v>
      </c>
      <c r="E17" s="211" t="s">
        <v>1142</v>
      </c>
      <c r="F17" s="373"/>
      <c r="G17" s="200"/>
      <c r="H17" s="209" t="s">
        <v>446</v>
      </c>
      <c r="I17" s="74" t="s">
        <v>1470</v>
      </c>
      <c r="J17" s="70" t="s">
        <v>1423</v>
      </c>
      <c r="K17" s="74">
        <v>206</v>
      </c>
    </row>
    <row r="18" spans="1:11" s="9" customFormat="1" ht="58.3" x14ac:dyDescent="0.4">
      <c r="A18" s="316"/>
      <c r="B18" s="316"/>
      <c r="C18" s="316" t="s">
        <v>2845</v>
      </c>
      <c r="D18" s="316"/>
      <c r="E18" s="367" t="s">
        <v>1142</v>
      </c>
      <c r="F18" s="360" t="s">
        <v>214</v>
      </c>
      <c r="G18" s="195" t="s">
        <v>215</v>
      </c>
      <c r="H18" s="361" t="s">
        <v>537</v>
      </c>
      <c r="I18" s="316" t="s">
        <v>1481</v>
      </c>
      <c r="J18" s="312" t="s">
        <v>1423</v>
      </c>
      <c r="K18" s="316">
        <v>208</v>
      </c>
    </row>
    <row r="19" spans="1:11" s="9" customFormat="1" ht="58.3" x14ac:dyDescent="0.4">
      <c r="A19" s="316"/>
      <c r="B19" s="316"/>
      <c r="C19" s="316" t="s">
        <v>2845</v>
      </c>
      <c r="D19" s="316"/>
      <c r="E19" s="367" t="s">
        <v>1142</v>
      </c>
      <c r="F19" s="365"/>
      <c r="G19" s="197"/>
      <c r="H19" s="361" t="s">
        <v>539</v>
      </c>
      <c r="I19" s="316" t="s">
        <v>1481</v>
      </c>
      <c r="J19" s="312" t="s">
        <v>1423</v>
      </c>
      <c r="K19" s="316">
        <v>209</v>
      </c>
    </row>
    <row r="20" spans="1:11" s="9" customFormat="1" ht="87.45" x14ac:dyDescent="0.4">
      <c r="A20" s="74" t="s">
        <v>534</v>
      </c>
      <c r="B20" s="74" t="s">
        <v>931</v>
      </c>
      <c r="C20" s="74" t="s">
        <v>2735</v>
      </c>
      <c r="D20" s="74"/>
      <c r="E20" s="77"/>
      <c r="F20" s="213" t="s">
        <v>84</v>
      </c>
      <c r="G20" s="194" t="s">
        <v>2241</v>
      </c>
      <c r="H20" s="209" t="s">
        <v>2147</v>
      </c>
      <c r="I20" s="74" t="s">
        <v>2197</v>
      </c>
      <c r="J20" s="76" t="s">
        <v>1424</v>
      </c>
      <c r="K20" s="74">
        <v>229</v>
      </c>
    </row>
    <row r="21" spans="1:11" s="9" customFormat="1" ht="58.3" x14ac:dyDescent="0.4">
      <c r="A21" s="316" t="s">
        <v>449</v>
      </c>
      <c r="B21" s="316" t="s">
        <v>968</v>
      </c>
      <c r="C21" s="316" t="s">
        <v>2735</v>
      </c>
      <c r="D21" s="316"/>
      <c r="E21" s="318"/>
      <c r="F21" s="366" t="s">
        <v>164</v>
      </c>
      <c r="G21" s="194" t="s">
        <v>165</v>
      </c>
      <c r="H21" s="361" t="s">
        <v>2637</v>
      </c>
      <c r="I21" s="316" t="s">
        <v>2638</v>
      </c>
      <c r="J21" s="317" t="s">
        <v>2619</v>
      </c>
      <c r="K21" s="318">
        <v>11</v>
      </c>
    </row>
    <row r="22" spans="1:11" s="9" customFormat="1" ht="43.75" x14ac:dyDescent="0.4">
      <c r="A22" s="74" t="s">
        <v>449</v>
      </c>
      <c r="B22" s="74" t="s">
        <v>968</v>
      </c>
      <c r="C22" s="74" t="s">
        <v>2735</v>
      </c>
      <c r="D22" s="74" t="s">
        <v>451</v>
      </c>
      <c r="E22" s="77"/>
      <c r="F22" s="213" t="s">
        <v>218</v>
      </c>
      <c r="G22" s="194" t="s">
        <v>2639</v>
      </c>
      <c r="H22" s="209" t="s">
        <v>2639</v>
      </c>
      <c r="I22" s="74" t="s">
        <v>2590</v>
      </c>
      <c r="J22" s="76" t="s">
        <v>2640</v>
      </c>
      <c r="K22" s="77">
        <v>113</v>
      </c>
    </row>
    <row r="23" spans="1:11" s="9" customFormat="1" ht="58.3" x14ac:dyDescent="0.4">
      <c r="A23" s="316" t="s">
        <v>449</v>
      </c>
      <c r="B23" s="316" t="s">
        <v>968</v>
      </c>
      <c r="C23" s="316" t="s">
        <v>2735</v>
      </c>
      <c r="D23" s="316" t="s">
        <v>451</v>
      </c>
      <c r="E23" s="318"/>
      <c r="F23" s="366" t="s">
        <v>220</v>
      </c>
      <c r="G23" s="194" t="s">
        <v>2641</v>
      </c>
      <c r="H23" s="361" t="s">
        <v>2641</v>
      </c>
      <c r="I23" s="316" t="s">
        <v>2591</v>
      </c>
      <c r="J23" s="317" t="s">
        <v>2640</v>
      </c>
      <c r="K23" s="318">
        <v>114</v>
      </c>
    </row>
    <row r="24" spans="1:11" s="9" customFormat="1" ht="102" x14ac:dyDescent="0.4">
      <c r="A24" s="74" t="s">
        <v>534</v>
      </c>
      <c r="B24" s="74" t="s">
        <v>931</v>
      </c>
      <c r="C24" s="73" t="s">
        <v>2849</v>
      </c>
      <c r="D24" s="74"/>
      <c r="E24" s="211" t="s">
        <v>1142</v>
      </c>
      <c r="F24" s="372" t="s">
        <v>47</v>
      </c>
      <c r="G24" s="195" t="s">
        <v>974</v>
      </c>
      <c r="H24" s="209" t="s">
        <v>2205</v>
      </c>
      <c r="I24" s="74" t="s">
        <v>2206</v>
      </c>
      <c r="J24" s="76" t="s">
        <v>1424</v>
      </c>
      <c r="K24" s="74">
        <v>238</v>
      </c>
    </row>
    <row r="25" spans="1:11" s="9" customFormat="1" ht="61.75" customHeight="1" x14ac:dyDescent="0.4">
      <c r="A25" s="74" t="s">
        <v>534</v>
      </c>
      <c r="B25" s="74" t="s">
        <v>931</v>
      </c>
      <c r="C25" s="73" t="s">
        <v>2849</v>
      </c>
      <c r="D25" s="74"/>
      <c r="E25" s="211" t="s">
        <v>1142</v>
      </c>
      <c r="F25" s="374"/>
      <c r="G25" s="196"/>
      <c r="H25" s="209" t="s">
        <v>2136</v>
      </c>
      <c r="I25" s="74" t="s">
        <v>2204</v>
      </c>
      <c r="J25" s="76" t="s">
        <v>1424</v>
      </c>
      <c r="K25" s="74">
        <v>239</v>
      </c>
    </row>
    <row r="26" spans="1:11" s="9" customFormat="1" ht="72.900000000000006" x14ac:dyDescent="0.4">
      <c r="A26" s="74" t="s">
        <v>534</v>
      </c>
      <c r="B26" s="74" t="s">
        <v>931</v>
      </c>
      <c r="C26" s="73" t="s">
        <v>2875</v>
      </c>
      <c r="D26" s="74" t="s">
        <v>567</v>
      </c>
      <c r="E26" s="211" t="s">
        <v>1142</v>
      </c>
      <c r="F26" s="374"/>
      <c r="G26" s="196"/>
      <c r="H26" s="209" t="s">
        <v>614</v>
      </c>
      <c r="I26" s="74" t="s">
        <v>1496</v>
      </c>
      <c r="J26" s="70" t="s">
        <v>1423</v>
      </c>
      <c r="K26" s="77">
        <v>240</v>
      </c>
    </row>
    <row r="27" spans="1:11" s="9" customFormat="1" ht="43.75" x14ac:dyDescent="0.4">
      <c r="A27" s="74" t="s">
        <v>455</v>
      </c>
      <c r="B27" s="74" t="s">
        <v>931</v>
      </c>
      <c r="C27" s="73" t="s">
        <v>2849</v>
      </c>
      <c r="D27" s="74"/>
      <c r="E27" s="211" t="s">
        <v>1142</v>
      </c>
      <c r="F27" s="374"/>
      <c r="G27" s="196"/>
      <c r="H27" s="209" t="s">
        <v>2203</v>
      </c>
      <c r="I27" s="74" t="s">
        <v>1579</v>
      </c>
      <c r="J27" s="76" t="s">
        <v>1424</v>
      </c>
      <c r="K27" s="74">
        <v>233</v>
      </c>
    </row>
    <row r="28" spans="1:11" s="9" customFormat="1" ht="72.900000000000006" x14ac:dyDescent="0.4">
      <c r="A28" s="74" t="s">
        <v>534</v>
      </c>
      <c r="B28" s="74" t="s">
        <v>931</v>
      </c>
      <c r="C28" s="73" t="s">
        <v>2849</v>
      </c>
      <c r="D28" s="74" t="s">
        <v>900</v>
      </c>
      <c r="E28" s="211" t="s">
        <v>1142</v>
      </c>
      <c r="F28" s="374"/>
      <c r="G28" s="196"/>
      <c r="H28" s="209" t="s">
        <v>1714</v>
      </c>
      <c r="I28" s="74" t="s">
        <v>1706</v>
      </c>
      <c r="J28" s="76" t="s">
        <v>1450</v>
      </c>
      <c r="K28" s="77">
        <v>222</v>
      </c>
    </row>
    <row r="29" spans="1:11" s="9" customFormat="1" ht="43.75" x14ac:dyDescent="0.4">
      <c r="A29" s="74"/>
      <c r="B29" s="74"/>
      <c r="C29" s="77"/>
      <c r="D29" s="77"/>
      <c r="E29" s="211" t="s">
        <v>1142</v>
      </c>
      <c r="F29" s="374"/>
      <c r="G29" s="196"/>
      <c r="H29" s="209" t="s">
        <v>1711</v>
      </c>
      <c r="I29" s="74" t="s">
        <v>1707</v>
      </c>
      <c r="J29" s="76" t="s">
        <v>1450</v>
      </c>
      <c r="K29" s="77">
        <v>225</v>
      </c>
    </row>
    <row r="30" spans="1:11" s="9" customFormat="1" ht="58.3" x14ac:dyDescent="0.4">
      <c r="A30" s="74"/>
      <c r="B30" s="74"/>
      <c r="C30" s="77"/>
      <c r="D30" s="77"/>
      <c r="E30" s="211" t="s">
        <v>1142</v>
      </c>
      <c r="F30" s="374"/>
      <c r="G30" s="196"/>
      <c r="H30" s="209" t="s">
        <v>1710</v>
      </c>
      <c r="I30" s="74" t="s">
        <v>1707</v>
      </c>
      <c r="J30" s="76" t="s">
        <v>1450</v>
      </c>
      <c r="K30" s="74">
        <v>226</v>
      </c>
    </row>
    <row r="31" spans="1:11" s="9" customFormat="1" ht="43.75" x14ac:dyDescent="0.4">
      <c r="A31" s="74"/>
      <c r="B31" s="74"/>
      <c r="C31" s="77"/>
      <c r="D31" s="77"/>
      <c r="E31" s="211" t="s">
        <v>1142</v>
      </c>
      <c r="F31" s="373"/>
      <c r="G31" s="197"/>
      <c r="H31" s="209" t="s">
        <v>1709</v>
      </c>
      <c r="I31" s="74" t="s">
        <v>1708</v>
      </c>
      <c r="J31" s="76" t="s">
        <v>1425</v>
      </c>
      <c r="K31" s="74">
        <v>454</v>
      </c>
    </row>
    <row r="32" spans="1:11" s="9" customFormat="1" ht="72.900000000000006" x14ac:dyDescent="0.4">
      <c r="A32" s="316" t="s">
        <v>534</v>
      </c>
      <c r="B32" s="316" t="s">
        <v>931</v>
      </c>
      <c r="C32" s="316" t="s">
        <v>2735</v>
      </c>
      <c r="D32" s="316"/>
      <c r="E32" s="359"/>
      <c r="F32" s="360" t="s">
        <v>190</v>
      </c>
      <c r="G32" s="195" t="s">
        <v>989</v>
      </c>
      <c r="H32" s="361" t="s">
        <v>2145</v>
      </c>
      <c r="I32" s="316" t="s">
        <v>1486</v>
      </c>
      <c r="J32" s="317" t="s">
        <v>2195</v>
      </c>
      <c r="K32" s="316">
        <v>313</v>
      </c>
    </row>
    <row r="33" spans="1:11" s="9" customFormat="1" ht="29.15" x14ac:dyDescent="0.4">
      <c r="A33" s="316" t="s">
        <v>534</v>
      </c>
      <c r="B33" s="316" t="s">
        <v>931</v>
      </c>
      <c r="C33" s="316" t="s">
        <v>389</v>
      </c>
      <c r="D33" s="316"/>
      <c r="E33" s="362"/>
      <c r="F33" s="363"/>
      <c r="G33" s="196"/>
      <c r="H33" s="361" t="s">
        <v>2144</v>
      </c>
      <c r="I33" s="316" t="s">
        <v>1487</v>
      </c>
      <c r="J33" s="317" t="s">
        <v>2878</v>
      </c>
      <c r="K33" s="316">
        <v>448</v>
      </c>
    </row>
    <row r="34" spans="1:11" s="9" customFormat="1" ht="43.75" x14ac:dyDescent="0.4">
      <c r="A34" s="316" t="s">
        <v>422</v>
      </c>
      <c r="B34" s="316"/>
      <c r="C34" s="316" t="s">
        <v>389</v>
      </c>
      <c r="D34" s="316"/>
      <c r="E34" s="362"/>
      <c r="F34" s="363"/>
      <c r="G34" s="196"/>
      <c r="H34" s="361" t="s">
        <v>2202</v>
      </c>
      <c r="I34" s="316" t="s">
        <v>1579</v>
      </c>
      <c r="J34" s="317" t="s">
        <v>1424</v>
      </c>
      <c r="K34" s="316">
        <v>232</v>
      </c>
    </row>
    <row r="35" spans="1:11" s="9" customFormat="1" ht="76.3" customHeight="1" x14ac:dyDescent="0.4">
      <c r="A35" s="316" t="s">
        <v>422</v>
      </c>
      <c r="B35" s="316"/>
      <c r="C35" s="316" t="s">
        <v>2866</v>
      </c>
      <c r="D35" s="316"/>
      <c r="E35" s="364"/>
      <c r="F35" s="365"/>
      <c r="G35" s="197"/>
      <c r="H35" s="361" t="s">
        <v>577</v>
      </c>
      <c r="I35" s="316" t="s">
        <v>1485</v>
      </c>
      <c r="J35" s="312" t="s">
        <v>1423</v>
      </c>
      <c r="K35" s="316">
        <v>235</v>
      </c>
    </row>
    <row r="36" spans="1:11" s="9" customFormat="1" ht="58.3" x14ac:dyDescent="0.4">
      <c r="A36" s="74" t="s">
        <v>422</v>
      </c>
      <c r="B36" s="74" t="s">
        <v>1047</v>
      </c>
      <c r="C36" s="73" t="s">
        <v>2849</v>
      </c>
      <c r="D36" s="74"/>
      <c r="E36" s="77" t="s">
        <v>1142</v>
      </c>
      <c r="F36" s="213" t="s">
        <v>115</v>
      </c>
      <c r="G36" s="194" t="s">
        <v>116</v>
      </c>
      <c r="H36" s="209" t="s">
        <v>2196</v>
      </c>
      <c r="I36" s="74" t="s">
        <v>1579</v>
      </c>
      <c r="J36" s="76" t="s">
        <v>1424</v>
      </c>
      <c r="K36" s="74">
        <v>227</v>
      </c>
    </row>
    <row r="37" spans="1:11" s="9" customFormat="1" ht="58.3" x14ac:dyDescent="0.4">
      <c r="A37" s="316" t="s">
        <v>422</v>
      </c>
      <c r="B37" s="316" t="s">
        <v>996</v>
      </c>
      <c r="C37" s="316" t="s">
        <v>2867</v>
      </c>
      <c r="D37" s="316" t="s">
        <v>513</v>
      </c>
      <c r="E37" s="318"/>
      <c r="F37" s="366" t="s">
        <v>166</v>
      </c>
      <c r="G37" s="194" t="s">
        <v>167</v>
      </c>
      <c r="H37" s="361" t="s">
        <v>2146</v>
      </c>
      <c r="I37" s="316" t="s">
        <v>2201</v>
      </c>
      <c r="J37" s="317" t="s">
        <v>1424</v>
      </c>
      <c r="K37" s="318">
        <v>234</v>
      </c>
    </row>
    <row r="38" spans="1:11" s="9" customFormat="1" ht="72.900000000000006" x14ac:dyDescent="0.4">
      <c r="A38" s="74" t="s">
        <v>404</v>
      </c>
      <c r="B38" s="74" t="s">
        <v>996</v>
      </c>
      <c r="C38" s="77" t="s">
        <v>389</v>
      </c>
      <c r="D38" s="77" t="s">
        <v>415</v>
      </c>
      <c r="E38" s="77"/>
      <c r="F38" s="213" t="s">
        <v>176</v>
      </c>
      <c r="G38" s="194" t="s">
        <v>1003</v>
      </c>
      <c r="H38" s="209" t="s">
        <v>418</v>
      </c>
      <c r="I38" s="77"/>
      <c r="J38" s="74" t="s">
        <v>1418</v>
      </c>
      <c r="K38" s="77">
        <v>608</v>
      </c>
    </row>
    <row r="39" spans="1:11" s="9" customFormat="1" ht="43.75" x14ac:dyDescent="0.4">
      <c r="A39" s="316" t="s">
        <v>422</v>
      </c>
      <c r="B39" s="316"/>
      <c r="C39" s="318" t="s">
        <v>392</v>
      </c>
      <c r="D39" s="318" t="s">
        <v>415</v>
      </c>
      <c r="E39" s="318"/>
      <c r="F39" s="366" t="s">
        <v>222</v>
      </c>
      <c r="G39" s="194" t="s">
        <v>223</v>
      </c>
      <c r="H39" s="361" t="s">
        <v>2155</v>
      </c>
      <c r="I39" s="316" t="s">
        <v>1642</v>
      </c>
      <c r="J39" s="312" t="s">
        <v>1419</v>
      </c>
      <c r="K39" s="316">
        <v>164</v>
      </c>
    </row>
    <row r="40" spans="1:11" s="9" customFormat="1" ht="58.3" x14ac:dyDescent="0.4">
      <c r="A40" s="74" t="s">
        <v>432</v>
      </c>
      <c r="B40" s="74"/>
      <c r="C40" s="74" t="s">
        <v>392</v>
      </c>
      <c r="D40" s="74"/>
      <c r="E40" s="216"/>
      <c r="F40" s="372" t="s">
        <v>228</v>
      </c>
      <c r="G40" s="195" t="s">
        <v>2221</v>
      </c>
      <c r="H40" s="209" t="s">
        <v>2154</v>
      </c>
      <c r="I40" s="74" t="s">
        <v>1464</v>
      </c>
      <c r="J40" s="70" t="s">
        <v>1419</v>
      </c>
      <c r="K40" s="74">
        <v>194</v>
      </c>
    </row>
    <row r="41" spans="1:11" s="9" customFormat="1" ht="29.15" x14ac:dyDescent="0.4">
      <c r="A41" s="74" t="s">
        <v>428</v>
      </c>
      <c r="B41" s="74"/>
      <c r="C41" s="77" t="s">
        <v>392</v>
      </c>
      <c r="D41" s="77" t="s">
        <v>415</v>
      </c>
      <c r="E41" s="218"/>
      <c r="F41" s="374"/>
      <c r="G41" s="196"/>
      <c r="H41" s="209" t="s">
        <v>2156</v>
      </c>
      <c r="I41" s="74" t="s">
        <v>1463</v>
      </c>
      <c r="J41" s="70" t="s">
        <v>1419</v>
      </c>
      <c r="K41" s="74">
        <v>163</v>
      </c>
    </row>
    <row r="42" spans="1:11" s="9" customFormat="1" ht="43.75" x14ac:dyDescent="0.4">
      <c r="A42" s="74"/>
      <c r="B42" s="74"/>
      <c r="C42" s="73" t="s">
        <v>2849</v>
      </c>
      <c r="D42" s="74" t="s">
        <v>415</v>
      </c>
      <c r="E42" s="220"/>
      <c r="F42" s="373"/>
      <c r="G42" s="197"/>
      <c r="H42" s="209" t="s">
        <v>2153</v>
      </c>
      <c r="I42" s="74" t="s">
        <v>1465</v>
      </c>
      <c r="J42" s="70" t="s">
        <v>1419</v>
      </c>
      <c r="K42" s="77">
        <v>195</v>
      </c>
    </row>
    <row r="43" spans="1:11" s="9" customFormat="1" ht="87" customHeight="1" x14ac:dyDescent="0.4">
      <c r="A43" s="316" t="s">
        <v>422</v>
      </c>
      <c r="B43" s="316" t="s">
        <v>1018</v>
      </c>
      <c r="C43" s="316" t="s">
        <v>2735</v>
      </c>
      <c r="D43" s="316" t="s">
        <v>582</v>
      </c>
      <c r="E43" s="318"/>
      <c r="F43" s="366" t="s">
        <v>1146</v>
      </c>
      <c r="G43" s="194" t="s">
        <v>1019</v>
      </c>
      <c r="H43" s="361" t="s">
        <v>583</v>
      </c>
      <c r="I43" s="316" t="s">
        <v>1489</v>
      </c>
      <c r="J43" s="316" t="s">
        <v>1418</v>
      </c>
      <c r="K43" s="318">
        <v>614</v>
      </c>
    </row>
    <row r="44" spans="1:11" s="9" customFormat="1" ht="72.900000000000006" x14ac:dyDescent="0.4">
      <c r="A44" s="74" t="s">
        <v>422</v>
      </c>
      <c r="B44" s="74" t="s">
        <v>1018</v>
      </c>
      <c r="C44" s="74" t="s">
        <v>2865</v>
      </c>
      <c r="D44" s="77" t="s">
        <v>451</v>
      </c>
      <c r="E44" s="77"/>
      <c r="F44" s="213" t="s">
        <v>1147</v>
      </c>
      <c r="G44" s="194" t="s">
        <v>1148</v>
      </c>
      <c r="H44" s="209" t="s">
        <v>594</v>
      </c>
      <c r="I44" s="77"/>
      <c r="J44" s="74" t="s">
        <v>1429</v>
      </c>
      <c r="K44" s="77">
        <v>625</v>
      </c>
    </row>
    <row r="45" spans="1:11" s="9" customFormat="1" ht="58.3" customHeight="1" x14ac:dyDescent="0.4">
      <c r="A45" s="316" t="s">
        <v>494</v>
      </c>
      <c r="B45" s="316" t="s">
        <v>1018</v>
      </c>
      <c r="C45" s="316" t="s">
        <v>2735</v>
      </c>
      <c r="D45" s="316" t="s">
        <v>490</v>
      </c>
      <c r="E45" s="359"/>
      <c r="F45" s="360" t="s">
        <v>1149</v>
      </c>
      <c r="G45" s="195" t="s">
        <v>2695</v>
      </c>
      <c r="H45" s="361" t="s">
        <v>498</v>
      </c>
      <c r="I45" s="316" t="s">
        <v>1473</v>
      </c>
      <c r="J45" s="316" t="s">
        <v>1422</v>
      </c>
      <c r="K45" s="318">
        <v>143</v>
      </c>
    </row>
    <row r="46" spans="1:11" s="9" customFormat="1" ht="58.3" x14ac:dyDescent="0.4">
      <c r="A46" s="316" t="s">
        <v>494</v>
      </c>
      <c r="B46" s="316" t="s">
        <v>1018</v>
      </c>
      <c r="C46" s="316" t="s">
        <v>2735</v>
      </c>
      <c r="D46" s="316" t="s">
        <v>490</v>
      </c>
      <c r="E46" s="364"/>
      <c r="F46" s="365"/>
      <c r="G46" s="201"/>
      <c r="H46" s="361" t="s">
        <v>2660</v>
      </c>
      <c r="I46" s="316" t="s">
        <v>2603</v>
      </c>
      <c r="J46" s="317" t="s">
        <v>2649</v>
      </c>
      <c r="K46" s="318">
        <v>16</v>
      </c>
    </row>
    <row r="47" spans="1:11" s="9" customFormat="1" ht="58.3" x14ac:dyDescent="0.4">
      <c r="A47" s="74" t="s">
        <v>478</v>
      </c>
      <c r="B47" s="74" t="s">
        <v>996</v>
      </c>
      <c r="C47" s="74" t="s">
        <v>2735</v>
      </c>
      <c r="D47" s="74" t="s">
        <v>451</v>
      </c>
      <c r="E47" s="77"/>
      <c r="F47" s="213" t="s">
        <v>120</v>
      </c>
      <c r="G47" s="194" t="s">
        <v>121</v>
      </c>
      <c r="H47" s="209" t="s">
        <v>479</v>
      </c>
      <c r="I47" s="74" t="s">
        <v>1473</v>
      </c>
      <c r="J47" s="74" t="s">
        <v>1422</v>
      </c>
      <c r="K47" s="77">
        <v>142</v>
      </c>
    </row>
    <row r="48" spans="1:11" s="9" customFormat="1" ht="43.75" x14ac:dyDescent="0.4">
      <c r="A48" s="316" t="s">
        <v>422</v>
      </c>
      <c r="B48" s="316" t="s">
        <v>1018</v>
      </c>
      <c r="C48" s="316" t="s">
        <v>2735</v>
      </c>
      <c r="D48" s="316" t="s">
        <v>451</v>
      </c>
      <c r="E48" s="318"/>
      <c r="F48" s="366" t="s">
        <v>50</v>
      </c>
      <c r="G48" s="194" t="s">
        <v>508</v>
      </c>
      <c r="H48" s="361" t="s">
        <v>509</v>
      </c>
      <c r="I48" s="316" t="s">
        <v>1473</v>
      </c>
      <c r="J48" s="316" t="s">
        <v>1422</v>
      </c>
      <c r="K48" s="318">
        <v>145</v>
      </c>
    </row>
    <row r="49" spans="1:11" s="9" customFormat="1" ht="43.75" x14ac:dyDescent="0.4">
      <c r="A49" s="74" t="s">
        <v>422</v>
      </c>
      <c r="B49" s="74" t="s">
        <v>1018</v>
      </c>
      <c r="C49" s="74" t="s">
        <v>2735</v>
      </c>
      <c r="D49" s="77" t="s">
        <v>451</v>
      </c>
      <c r="E49" s="77"/>
      <c r="F49" s="213" t="s">
        <v>105</v>
      </c>
      <c r="G49" s="194" t="s">
        <v>1150</v>
      </c>
      <c r="H49" s="209" t="s">
        <v>460</v>
      </c>
      <c r="I49" s="77"/>
      <c r="J49" s="74" t="s">
        <v>1418</v>
      </c>
      <c r="K49" s="77">
        <v>613</v>
      </c>
    </row>
    <row r="50" spans="1:11" s="9" customFormat="1" ht="45" customHeight="1" x14ac:dyDescent="0.4">
      <c r="A50" s="316" t="s">
        <v>422</v>
      </c>
      <c r="B50" s="316" t="s">
        <v>1018</v>
      </c>
      <c r="C50" s="316" t="s">
        <v>2735</v>
      </c>
      <c r="D50" s="316"/>
      <c r="E50" s="318"/>
      <c r="F50" s="366" t="s">
        <v>123</v>
      </c>
      <c r="G50" s="194" t="s">
        <v>592</v>
      </c>
      <c r="H50" s="361" t="s">
        <v>592</v>
      </c>
      <c r="I50" s="316" t="s">
        <v>1492</v>
      </c>
      <c r="J50" s="316" t="s">
        <v>1422</v>
      </c>
      <c r="K50" s="318">
        <v>150</v>
      </c>
    </row>
    <row r="51" spans="1:11" s="9" customFormat="1" ht="58.3" x14ac:dyDescent="0.4">
      <c r="A51" s="74" t="s">
        <v>422</v>
      </c>
      <c r="B51" s="74" t="s">
        <v>1018</v>
      </c>
      <c r="C51" s="74" t="s">
        <v>2735</v>
      </c>
      <c r="D51" s="74" t="s">
        <v>584</v>
      </c>
      <c r="E51" s="216"/>
      <c r="F51" s="372" t="s">
        <v>1151</v>
      </c>
      <c r="G51" s="195" t="s">
        <v>1031</v>
      </c>
      <c r="H51" s="209" t="s">
        <v>585</v>
      </c>
      <c r="I51" s="74" t="s">
        <v>1490</v>
      </c>
      <c r="J51" s="74" t="s">
        <v>1422</v>
      </c>
      <c r="K51" s="77">
        <v>146</v>
      </c>
    </row>
    <row r="52" spans="1:11" s="9" customFormat="1" ht="43.75" x14ac:dyDescent="0.4">
      <c r="A52" s="74" t="s">
        <v>422</v>
      </c>
      <c r="B52" s="74" t="s">
        <v>1018</v>
      </c>
      <c r="C52" s="74" t="s">
        <v>2735</v>
      </c>
      <c r="D52" s="77" t="s">
        <v>451</v>
      </c>
      <c r="E52" s="220"/>
      <c r="F52" s="373"/>
      <c r="G52" s="197"/>
      <c r="H52" s="209" t="s">
        <v>587</v>
      </c>
      <c r="I52" s="77"/>
      <c r="J52" s="74" t="s">
        <v>1418</v>
      </c>
      <c r="K52" s="77">
        <v>612</v>
      </c>
    </row>
    <row r="53" spans="1:11" s="9" customFormat="1" ht="72.900000000000006" x14ac:dyDescent="0.4">
      <c r="A53" s="316" t="s">
        <v>422</v>
      </c>
      <c r="B53" s="316" t="s">
        <v>1018</v>
      </c>
      <c r="C53" s="316" t="s">
        <v>2735</v>
      </c>
      <c r="D53" s="316" t="s">
        <v>584</v>
      </c>
      <c r="E53" s="318"/>
      <c r="F53" s="366" t="s">
        <v>169</v>
      </c>
      <c r="G53" s="194" t="s">
        <v>1043</v>
      </c>
      <c r="H53" s="361" t="s">
        <v>591</v>
      </c>
      <c r="I53" s="316" t="s">
        <v>1491</v>
      </c>
      <c r="J53" s="316" t="s">
        <v>1422</v>
      </c>
      <c r="K53" s="318">
        <v>149</v>
      </c>
    </row>
    <row r="54" spans="1:11" s="9" customFormat="1" ht="43.75" x14ac:dyDescent="0.4">
      <c r="A54" s="74" t="s">
        <v>422</v>
      </c>
      <c r="B54" s="74" t="s">
        <v>595</v>
      </c>
      <c r="C54" s="74" t="s">
        <v>389</v>
      </c>
      <c r="D54" s="74"/>
      <c r="E54" s="77"/>
      <c r="F54" s="213" t="s">
        <v>230</v>
      </c>
      <c r="G54" s="194" t="s">
        <v>231</v>
      </c>
      <c r="H54" s="209" t="s">
        <v>2143</v>
      </c>
      <c r="I54" s="74" t="s">
        <v>1488</v>
      </c>
      <c r="J54" s="76" t="s">
        <v>2878</v>
      </c>
      <c r="K54" s="74">
        <v>449</v>
      </c>
    </row>
    <row r="55" spans="1:11" s="9" customFormat="1" ht="58.3" x14ac:dyDescent="0.4">
      <c r="A55" s="316" t="s">
        <v>404</v>
      </c>
      <c r="B55" s="316" t="s">
        <v>1047</v>
      </c>
      <c r="C55" s="316" t="s">
        <v>389</v>
      </c>
      <c r="D55" s="316" t="s">
        <v>567</v>
      </c>
      <c r="E55" s="316"/>
      <c r="F55" s="368" t="s">
        <v>60</v>
      </c>
      <c r="G55" s="194" t="s">
        <v>1152</v>
      </c>
      <c r="H55" s="361" t="s">
        <v>568</v>
      </c>
      <c r="I55" s="316"/>
      <c r="J55" s="316" t="s">
        <v>1418</v>
      </c>
      <c r="K55" s="316">
        <v>607</v>
      </c>
    </row>
    <row r="56" spans="1:11" s="9" customFormat="1" ht="72.900000000000006" x14ac:dyDescent="0.4">
      <c r="A56" s="74" t="s">
        <v>422</v>
      </c>
      <c r="B56" s="74" t="s">
        <v>595</v>
      </c>
      <c r="C56" s="74" t="s">
        <v>2870</v>
      </c>
      <c r="D56" s="74" t="s">
        <v>513</v>
      </c>
      <c r="E56" s="77"/>
      <c r="F56" s="213" t="s">
        <v>112</v>
      </c>
      <c r="G56" s="194" t="s">
        <v>1051</v>
      </c>
      <c r="H56" s="209" t="s">
        <v>2140</v>
      </c>
      <c r="I56" s="74" t="s">
        <v>2199</v>
      </c>
      <c r="J56" s="76" t="s">
        <v>1424</v>
      </c>
      <c r="K56" s="77">
        <v>243</v>
      </c>
    </row>
    <row r="57" spans="1:11" s="9" customFormat="1" ht="74.599999999999994" customHeight="1" x14ac:dyDescent="0.4">
      <c r="A57" s="316" t="s">
        <v>422</v>
      </c>
      <c r="B57" s="316" t="s">
        <v>595</v>
      </c>
      <c r="C57" s="316" t="s">
        <v>2866</v>
      </c>
      <c r="D57" s="316"/>
      <c r="E57" s="359"/>
      <c r="F57" s="360" t="s">
        <v>127</v>
      </c>
      <c r="G57" s="195" t="s">
        <v>2244</v>
      </c>
      <c r="H57" s="361" t="s">
        <v>601</v>
      </c>
      <c r="I57" s="316" t="s">
        <v>1485</v>
      </c>
      <c r="J57" s="312" t="s">
        <v>1423</v>
      </c>
      <c r="K57" s="316">
        <v>244</v>
      </c>
    </row>
    <row r="58" spans="1:11" s="9" customFormat="1" ht="29.15" x14ac:dyDescent="0.4">
      <c r="A58" s="316" t="s">
        <v>422</v>
      </c>
      <c r="B58" s="316" t="s">
        <v>595</v>
      </c>
      <c r="C58" s="318" t="s">
        <v>389</v>
      </c>
      <c r="D58" s="318"/>
      <c r="E58" s="362"/>
      <c r="F58" s="363"/>
      <c r="G58" s="196"/>
      <c r="H58" s="369" t="s">
        <v>604</v>
      </c>
      <c r="I58" s="318"/>
      <c r="J58" s="316" t="s">
        <v>1430</v>
      </c>
      <c r="K58" s="318">
        <v>617</v>
      </c>
    </row>
    <row r="59" spans="1:11" s="9" customFormat="1" ht="72.900000000000006" x14ac:dyDescent="0.4">
      <c r="A59" s="316" t="s">
        <v>422</v>
      </c>
      <c r="B59" s="316" t="s">
        <v>595</v>
      </c>
      <c r="C59" s="316" t="s">
        <v>2869</v>
      </c>
      <c r="D59" s="316"/>
      <c r="E59" s="362"/>
      <c r="F59" s="363"/>
      <c r="G59" s="196"/>
      <c r="H59" s="361" t="s">
        <v>2142</v>
      </c>
      <c r="I59" s="316" t="s">
        <v>2198</v>
      </c>
      <c r="J59" s="317" t="s">
        <v>1424</v>
      </c>
      <c r="K59" s="316">
        <v>241</v>
      </c>
    </row>
    <row r="60" spans="1:11" s="9" customFormat="1" ht="72.900000000000006" x14ac:dyDescent="0.4">
      <c r="A60" s="316" t="s">
        <v>422</v>
      </c>
      <c r="B60" s="316" t="s">
        <v>595</v>
      </c>
      <c r="C60" s="316" t="s">
        <v>2866</v>
      </c>
      <c r="D60" s="316"/>
      <c r="E60" s="362"/>
      <c r="F60" s="363"/>
      <c r="G60" s="196"/>
      <c r="H60" s="361" t="s">
        <v>2138</v>
      </c>
      <c r="I60" s="316" t="s">
        <v>1493</v>
      </c>
      <c r="J60" s="317" t="s">
        <v>1432</v>
      </c>
      <c r="K60" s="316">
        <v>443</v>
      </c>
    </row>
    <row r="61" spans="1:11" s="9" customFormat="1" ht="72.900000000000006" x14ac:dyDescent="0.4">
      <c r="A61" s="316" t="s">
        <v>422</v>
      </c>
      <c r="B61" s="316" t="s">
        <v>595</v>
      </c>
      <c r="C61" s="316" t="s">
        <v>2866</v>
      </c>
      <c r="D61" s="316"/>
      <c r="E61" s="362"/>
      <c r="F61" s="363"/>
      <c r="G61" s="196"/>
      <c r="H61" s="361" t="s">
        <v>2137</v>
      </c>
      <c r="I61" s="316" t="s">
        <v>1494</v>
      </c>
      <c r="J61" s="317" t="s">
        <v>1432</v>
      </c>
      <c r="K61" s="316">
        <v>447</v>
      </c>
    </row>
    <row r="62" spans="1:11" s="9" customFormat="1" ht="74.599999999999994" customHeight="1" x14ac:dyDescent="0.4">
      <c r="A62" s="316" t="s">
        <v>422</v>
      </c>
      <c r="B62" s="316" t="s">
        <v>595</v>
      </c>
      <c r="C62" s="316" t="s">
        <v>2866</v>
      </c>
      <c r="D62" s="316"/>
      <c r="E62" s="364"/>
      <c r="F62" s="365"/>
      <c r="G62" s="197"/>
      <c r="H62" s="361" t="s">
        <v>607</v>
      </c>
      <c r="I62" s="316" t="s">
        <v>1495</v>
      </c>
      <c r="J62" s="317" t="s">
        <v>1431</v>
      </c>
      <c r="K62" s="316">
        <v>452</v>
      </c>
    </row>
    <row r="63" spans="1:11" s="9" customFormat="1" ht="58.3" x14ac:dyDescent="0.4">
      <c r="A63" s="74" t="s">
        <v>598</v>
      </c>
      <c r="B63" s="74" t="s">
        <v>595</v>
      </c>
      <c r="C63" s="74" t="s">
        <v>2735</v>
      </c>
      <c r="D63" s="74" t="s">
        <v>513</v>
      </c>
      <c r="E63" s="216"/>
      <c r="F63" s="372" t="s">
        <v>130</v>
      </c>
      <c r="G63" s="195" t="s">
        <v>2245</v>
      </c>
      <c r="H63" s="209" t="s">
        <v>2141</v>
      </c>
      <c r="I63" s="74" t="s">
        <v>2197</v>
      </c>
      <c r="J63" s="76" t="s">
        <v>1424</v>
      </c>
      <c r="K63" s="74">
        <v>242</v>
      </c>
    </row>
    <row r="64" spans="1:11" s="9" customFormat="1" ht="102.45" customHeight="1" x14ac:dyDescent="0.4">
      <c r="A64" s="74" t="s">
        <v>422</v>
      </c>
      <c r="B64" s="74" t="s">
        <v>595</v>
      </c>
      <c r="C64" s="74" t="s">
        <v>2866</v>
      </c>
      <c r="D64" s="74"/>
      <c r="E64" s="220"/>
      <c r="F64" s="373"/>
      <c r="G64" s="201"/>
      <c r="H64" s="209" t="s">
        <v>2139</v>
      </c>
      <c r="I64" s="74" t="s">
        <v>1486</v>
      </c>
      <c r="J64" s="76" t="s">
        <v>2195</v>
      </c>
      <c r="K64" s="74">
        <v>314</v>
      </c>
    </row>
    <row r="65" spans="1:11" s="9" customFormat="1" ht="43.75" x14ac:dyDescent="0.4">
      <c r="A65" s="316" t="s">
        <v>422</v>
      </c>
      <c r="B65" s="316"/>
      <c r="C65" s="316" t="s">
        <v>389</v>
      </c>
      <c r="D65" s="316"/>
      <c r="E65" s="367" t="s">
        <v>1142</v>
      </c>
      <c r="F65" s="360" t="s">
        <v>90</v>
      </c>
      <c r="G65" s="195" t="s">
        <v>1153</v>
      </c>
      <c r="H65" s="361" t="s">
        <v>2673</v>
      </c>
      <c r="I65" s="316" t="s">
        <v>2674</v>
      </c>
      <c r="J65" s="317" t="s">
        <v>2675</v>
      </c>
      <c r="K65" s="318">
        <v>108</v>
      </c>
    </row>
    <row r="66" spans="1:11" s="9" customFormat="1" ht="43.75" x14ac:dyDescent="0.4">
      <c r="A66" s="316"/>
      <c r="B66" s="316"/>
      <c r="C66" s="316" t="s">
        <v>2844</v>
      </c>
      <c r="D66" s="316"/>
      <c r="E66" s="367" t="s">
        <v>1142</v>
      </c>
      <c r="F66" s="365"/>
      <c r="G66" s="202"/>
      <c r="H66" s="361" t="s">
        <v>2676</v>
      </c>
      <c r="I66" s="316" t="s">
        <v>2677</v>
      </c>
      <c r="J66" s="317" t="s">
        <v>2675</v>
      </c>
      <c r="K66" s="318">
        <v>109</v>
      </c>
    </row>
    <row r="67" spans="1:11" s="9" customFormat="1" ht="43.75" x14ac:dyDescent="0.4">
      <c r="A67" s="74" t="s">
        <v>391</v>
      </c>
      <c r="B67" s="74"/>
      <c r="C67" s="77" t="s">
        <v>533</v>
      </c>
      <c r="D67" s="77"/>
      <c r="E67" s="77" t="s">
        <v>1142</v>
      </c>
      <c r="F67" s="213" t="s">
        <v>132</v>
      </c>
      <c r="G67" s="194" t="s">
        <v>2246</v>
      </c>
      <c r="H67" s="209" t="s">
        <v>562</v>
      </c>
      <c r="I67" s="74" t="s">
        <v>1484</v>
      </c>
      <c r="J67" s="74" t="s">
        <v>1418</v>
      </c>
      <c r="K67" s="77">
        <v>610</v>
      </c>
    </row>
    <row r="68" spans="1:11" s="9" customFormat="1" ht="72.900000000000006" x14ac:dyDescent="0.4">
      <c r="A68" s="316" t="s">
        <v>145</v>
      </c>
      <c r="B68" s="316" t="s">
        <v>1067</v>
      </c>
      <c r="C68" s="316" t="s">
        <v>2865</v>
      </c>
      <c r="D68" s="316"/>
      <c r="E68" s="359"/>
      <c r="F68" s="360" t="s">
        <v>58</v>
      </c>
      <c r="G68" s="195" t="s">
        <v>2696</v>
      </c>
      <c r="H68" s="361" t="s">
        <v>2625</v>
      </c>
      <c r="I68" s="316" t="s">
        <v>2586</v>
      </c>
      <c r="J68" s="317" t="s">
        <v>2619</v>
      </c>
      <c r="K68" s="318">
        <v>7</v>
      </c>
    </row>
    <row r="69" spans="1:11" s="9" customFormat="1" ht="74.599999999999994" customHeight="1" x14ac:dyDescent="0.4">
      <c r="A69" s="316" t="s">
        <v>404</v>
      </c>
      <c r="B69" s="316" t="s">
        <v>996</v>
      </c>
      <c r="C69" s="316" t="s">
        <v>2866</v>
      </c>
      <c r="D69" s="316"/>
      <c r="E69" s="362"/>
      <c r="F69" s="363"/>
      <c r="G69" s="196"/>
      <c r="H69" s="361" t="s">
        <v>2572</v>
      </c>
      <c r="I69" s="316" t="s">
        <v>2579</v>
      </c>
      <c r="J69" s="317" t="s">
        <v>2574</v>
      </c>
      <c r="K69" s="318">
        <v>120</v>
      </c>
    </row>
    <row r="70" spans="1:11" s="9" customFormat="1" ht="43.75" x14ac:dyDescent="0.4">
      <c r="A70" s="316" t="s">
        <v>404</v>
      </c>
      <c r="B70" s="316" t="s">
        <v>1067</v>
      </c>
      <c r="C70" s="316" t="s">
        <v>389</v>
      </c>
      <c r="D70" s="316" t="s">
        <v>625</v>
      </c>
      <c r="E70" s="364"/>
      <c r="F70" s="365"/>
      <c r="G70" s="197"/>
      <c r="H70" s="361" t="s">
        <v>2134</v>
      </c>
      <c r="I70" s="316" t="s">
        <v>1474</v>
      </c>
      <c r="J70" s="317" t="s">
        <v>1425</v>
      </c>
      <c r="K70" s="318">
        <v>453</v>
      </c>
    </row>
    <row r="71" spans="1:11" s="9" customFormat="1" ht="58.3" x14ac:dyDescent="0.4">
      <c r="A71" s="74" t="s">
        <v>145</v>
      </c>
      <c r="B71" s="74" t="s">
        <v>1067</v>
      </c>
      <c r="C71" s="74" t="s">
        <v>2735</v>
      </c>
      <c r="D71" s="74" t="s">
        <v>451</v>
      </c>
      <c r="E71" s="77"/>
      <c r="F71" s="213" t="s">
        <v>135</v>
      </c>
      <c r="G71" s="194" t="s">
        <v>136</v>
      </c>
      <c r="H71" s="209" t="s">
        <v>2648</v>
      </c>
      <c r="I71" s="74" t="s">
        <v>2595</v>
      </c>
      <c r="J71" s="76" t="s">
        <v>2649</v>
      </c>
      <c r="K71" s="77">
        <v>18</v>
      </c>
    </row>
    <row r="72" spans="1:11" s="9" customFormat="1" ht="58.3" x14ac:dyDescent="0.4">
      <c r="A72" s="316" t="s">
        <v>145</v>
      </c>
      <c r="B72" s="316" t="s">
        <v>1067</v>
      </c>
      <c r="C72" s="316" t="s">
        <v>417</v>
      </c>
      <c r="D72" s="316" t="s">
        <v>415</v>
      </c>
      <c r="E72" s="370"/>
      <c r="F72" s="371" t="s">
        <v>138</v>
      </c>
      <c r="G72" s="203" t="s">
        <v>139</v>
      </c>
      <c r="H72" s="361" t="s">
        <v>419</v>
      </c>
      <c r="I72" s="316" t="s">
        <v>1462</v>
      </c>
      <c r="J72" s="316" t="s">
        <v>1417</v>
      </c>
      <c r="K72" s="318">
        <v>35</v>
      </c>
    </row>
    <row r="73" spans="1:11" s="9" customFormat="1" ht="58.3" x14ac:dyDescent="0.4">
      <c r="A73" s="74" t="s">
        <v>145</v>
      </c>
      <c r="B73" s="74" t="s">
        <v>1067</v>
      </c>
      <c r="C73" s="74" t="s">
        <v>2867</v>
      </c>
      <c r="D73" s="74" t="s">
        <v>521</v>
      </c>
      <c r="E73" s="77"/>
      <c r="F73" s="213" t="s">
        <v>156</v>
      </c>
      <c r="G73" s="194" t="s">
        <v>1154</v>
      </c>
      <c r="H73" s="209" t="s">
        <v>522</v>
      </c>
      <c r="I73" s="74" t="s">
        <v>1478</v>
      </c>
      <c r="J73" s="76" t="s">
        <v>1427</v>
      </c>
      <c r="K73" s="77">
        <v>32</v>
      </c>
    </row>
    <row r="74" spans="1:11" s="9" customFormat="1" ht="43.75" x14ac:dyDescent="0.4">
      <c r="A74" s="316" t="s">
        <v>145</v>
      </c>
      <c r="B74" s="316"/>
      <c r="C74" s="316" t="s">
        <v>389</v>
      </c>
      <c r="D74" s="316" t="s">
        <v>415</v>
      </c>
      <c r="E74" s="359"/>
      <c r="F74" s="360" t="s">
        <v>143</v>
      </c>
      <c r="G74" s="204" t="s">
        <v>2247</v>
      </c>
      <c r="H74" s="361" t="s">
        <v>2575</v>
      </c>
      <c r="I74" s="316" t="s">
        <v>2576</v>
      </c>
      <c r="J74" s="317" t="s">
        <v>2577</v>
      </c>
      <c r="K74" s="318">
        <v>34</v>
      </c>
    </row>
    <row r="75" spans="1:11" s="9" customFormat="1" ht="58.3" x14ac:dyDescent="0.4">
      <c r="A75" s="316" t="s">
        <v>145</v>
      </c>
      <c r="B75" s="316"/>
      <c r="C75" s="316" t="s">
        <v>389</v>
      </c>
      <c r="D75" s="316" t="s">
        <v>415</v>
      </c>
      <c r="E75" s="362"/>
      <c r="F75" s="363"/>
      <c r="G75" s="204"/>
      <c r="H75" s="361" t="s">
        <v>2626</v>
      </c>
      <c r="I75" s="316" t="s">
        <v>2627</v>
      </c>
      <c r="J75" s="317" t="s">
        <v>2628</v>
      </c>
      <c r="K75" s="318">
        <v>36</v>
      </c>
    </row>
    <row r="76" spans="1:11" s="9" customFormat="1" ht="43.75" x14ac:dyDescent="0.4">
      <c r="A76" s="316" t="s">
        <v>145</v>
      </c>
      <c r="B76" s="316"/>
      <c r="C76" s="316" t="s">
        <v>389</v>
      </c>
      <c r="D76" s="316" t="s">
        <v>415</v>
      </c>
      <c r="E76" s="364"/>
      <c r="F76" s="365"/>
      <c r="G76" s="204"/>
      <c r="H76" s="361" t="s">
        <v>2629</v>
      </c>
      <c r="I76" s="316" t="s">
        <v>2587</v>
      </c>
      <c r="J76" s="317" t="s">
        <v>2628</v>
      </c>
      <c r="K76" s="318">
        <v>38</v>
      </c>
    </row>
    <row r="77" spans="1:11" s="9" customFormat="1" ht="43.75" x14ac:dyDescent="0.4">
      <c r="A77" s="74" t="s">
        <v>145</v>
      </c>
      <c r="B77" s="74"/>
      <c r="C77" s="74" t="s">
        <v>389</v>
      </c>
      <c r="D77" s="74" t="s">
        <v>415</v>
      </c>
      <c r="E77" s="77"/>
      <c r="F77" s="213" t="s">
        <v>234</v>
      </c>
      <c r="G77" s="194" t="s">
        <v>2698</v>
      </c>
      <c r="H77" s="209" t="s">
        <v>2632</v>
      </c>
      <c r="I77" s="74" t="s">
        <v>2588</v>
      </c>
      <c r="J77" s="76" t="s">
        <v>2628</v>
      </c>
      <c r="K77" s="77">
        <v>39</v>
      </c>
    </row>
    <row r="78" spans="1:11" s="9" customFormat="1" ht="72.900000000000006" x14ac:dyDescent="0.4">
      <c r="A78" s="316" t="s">
        <v>145</v>
      </c>
      <c r="B78" s="316"/>
      <c r="C78" s="316" t="s">
        <v>2865</v>
      </c>
      <c r="D78" s="316" t="s">
        <v>398</v>
      </c>
      <c r="E78" s="318"/>
      <c r="F78" s="366" t="s">
        <v>146</v>
      </c>
      <c r="G78" s="194" t="s">
        <v>2214</v>
      </c>
      <c r="H78" s="361" t="s">
        <v>399</v>
      </c>
      <c r="I78" s="316" t="s">
        <v>1455</v>
      </c>
      <c r="J78" s="317" t="s">
        <v>1416</v>
      </c>
      <c r="K78" s="318">
        <v>3</v>
      </c>
    </row>
    <row r="79" spans="1:11" s="9" customFormat="1" ht="72.900000000000006" x14ac:dyDescent="0.4">
      <c r="A79" s="74" t="s">
        <v>145</v>
      </c>
      <c r="B79" s="74"/>
      <c r="C79" s="74" t="s">
        <v>2842</v>
      </c>
      <c r="D79" s="77" t="s">
        <v>382</v>
      </c>
      <c r="E79" s="77" t="s">
        <v>1142</v>
      </c>
      <c r="F79" s="213" t="s">
        <v>236</v>
      </c>
      <c r="G79" s="194" t="s">
        <v>2699</v>
      </c>
      <c r="H79" s="209" t="s">
        <v>2618</v>
      </c>
      <c r="I79" s="74" t="s">
        <v>2585</v>
      </c>
      <c r="J79" s="76" t="s">
        <v>2619</v>
      </c>
      <c r="K79" s="77">
        <v>9</v>
      </c>
    </row>
    <row r="80" spans="1:11" s="9" customFormat="1" ht="72.900000000000006" x14ac:dyDescent="0.4">
      <c r="A80" s="316" t="s">
        <v>111</v>
      </c>
      <c r="B80" s="316"/>
      <c r="C80" s="316" t="s">
        <v>2735</v>
      </c>
      <c r="D80" s="316" t="s">
        <v>451</v>
      </c>
      <c r="E80" s="318"/>
      <c r="F80" s="366" t="s">
        <v>180</v>
      </c>
      <c r="G80" s="194" t="s">
        <v>2548</v>
      </c>
      <c r="H80" s="361" t="s">
        <v>2548</v>
      </c>
      <c r="I80" s="316" t="s">
        <v>2549</v>
      </c>
      <c r="J80" s="317" t="s">
        <v>2550</v>
      </c>
      <c r="K80" s="318" t="s">
        <v>179</v>
      </c>
    </row>
    <row r="81" spans="1:11" s="9" customFormat="1" ht="58.3" x14ac:dyDescent="0.4">
      <c r="A81" s="74" t="s">
        <v>111</v>
      </c>
      <c r="B81" s="74"/>
      <c r="C81" s="74" t="s">
        <v>2735</v>
      </c>
      <c r="D81" s="74" t="s">
        <v>490</v>
      </c>
      <c r="E81" s="77"/>
      <c r="F81" s="213" t="s">
        <v>238</v>
      </c>
      <c r="G81" s="194" t="s">
        <v>2700</v>
      </c>
      <c r="H81" s="209" t="s">
        <v>2662</v>
      </c>
      <c r="I81" s="74" t="s">
        <v>2605</v>
      </c>
      <c r="J81" s="76" t="s">
        <v>2649</v>
      </c>
      <c r="K81" s="77">
        <v>23</v>
      </c>
    </row>
    <row r="82" spans="1:11" s="9" customFormat="1" ht="62.7" customHeight="1" x14ac:dyDescent="0.4">
      <c r="A82" s="316" t="s">
        <v>111</v>
      </c>
      <c r="B82" s="316"/>
      <c r="C82" s="318" t="s">
        <v>392</v>
      </c>
      <c r="D82" s="318"/>
      <c r="E82" s="318"/>
      <c r="F82" s="366" t="s">
        <v>239</v>
      </c>
      <c r="G82" s="194" t="s">
        <v>1155</v>
      </c>
      <c r="H82" s="361" t="s">
        <v>240</v>
      </c>
      <c r="I82" s="318"/>
      <c r="J82" s="316" t="s">
        <v>1418</v>
      </c>
      <c r="K82" s="318">
        <v>609</v>
      </c>
    </row>
    <row r="83" spans="1:11" s="9" customFormat="1" ht="72.900000000000006" x14ac:dyDescent="0.4">
      <c r="A83" s="74" t="s">
        <v>391</v>
      </c>
      <c r="B83" s="74"/>
      <c r="C83" s="74" t="s">
        <v>2843</v>
      </c>
      <c r="D83" s="77"/>
      <c r="E83" s="77" t="s">
        <v>1142</v>
      </c>
      <c r="F83" s="213" t="s">
        <v>149</v>
      </c>
      <c r="G83" s="194" t="s">
        <v>2222</v>
      </c>
      <c r="H83" s="209" t="s">
        <v>393</v>
      </c>
      <c r="I83" s="74" t="s">
        <v>1476</v>
      </c>
      <c r="J83" s="74" t="s">
        <v>1418</v>
      </c>
      <c r="K83" s="77">
        <v>616</v>
      </c>
    </row>
    <row r="84" spans="1:11" s="9" customFormat="1" ht="118.75" customHeight="1" x14ac:dyDescent="0.4">
      <c r="A84" s="316" t="s">
        <v>620</v>
      </c>
      <c r="B84" s="316"/>
      <c r="C84" s="316" t="s">
        <v>2873</v>
      </c>
      <c r="D84" s="318"/>
      <c r="E84" s="318" t="s">
        <v>1142</v>
      </c>
      <c r="F84" s="366" t="s">
        <v>94</v>
      </c>
      <c r="G84" s="194" t="s">
        <v>1156</v>
      </c>
      <c r="H84" s="361" t="s">
        <v>95</v>
      </c>
      <c r="I84" s="316" t="s">
        <v>1497</v>
      </c>
      <c r="J84" s="316" t="s">
        <v>1430</v>
      </c>
      <c r="K84" s="318">
        <v>624</v>
      </c>
    </row>
    <row r="85" spans="1:11" s="9" customFormat="1" ht="43.75" x14ac:dyDescent="0.4">
      <c r="A85" s="74"/>
      <c r="B85" s="74"/>
      <c r="C85" s="74" t="s">
        <v>2735</v>
      </c>
      <c r="D85" s="74"/>
      <c r="E85" s="77"/>
      <c r="F85" s="213" t="s">
        <v>242</v>
      </c>
      <c r="G85" s="194" t="s">
        <v>243</v>
      </c>
      <c r="H85" s="209" t="s">
        <v>2650</v>
      </c>
      <c r="I85" s="74" t="s">
        <v>2596</v>
      </c>
      <c r="J85" s="76" t="s">
        <v>2649</v>
      </c>
      <c r="K85" s="77">
        <v>19</v>
      </c>
    </row>
    <row r="86" spans="1:11" s="9" customFormat="1" ht="72.900000000000006" x14ac:dyDescent="0.4">
      <c r="A86" s="316"/>
      <c r="B86" s="316"/>
      <c r="C86" s="315" t="s">
        <v>2849</v>
      </c>
      <c r="D86" s="316"/>
      <c r="E86" s="318" t="s">
        <v>1142</v>
      </c>
      <c r="F86" s="366" t="s">
        <v>245</v>
      </c>
      <c r="G86" s="194" t="s">
        <v>2667</v>
      </c>
      <c r="H86" s="361" t="s">
        <v>2667</v>
      </c>
      <c r="I86" s="316" t="s">
        <v>2607</v>
      </c>
      <c r="J86" s="317" t="s">
        <v>2666</v>
      </c>
      <c r="K86" s="318">
        <v>31</v>
      </c>
    </row>
    <row r="87" spans="1:11" s="9" customFormat="1" ht="29.15" x14ac:dyDescent="0.4">
      <c r="A87" s="74"/>
      <c r="B87" s="74"/>
      <c r="C87" s="74" t="s">
        <v>392</v>
      </c>
      <c r="D87" s="74"/>
      <c r="E87" s="77"/>
      <c r="F87" s="213" t="s">
        <v>172</v>
      </c>
      <c r="G87" s="194" t="s">
        <v>173</v>
      </c>
      <c r="H87" s="209" t="s">
        <v>2668</v>
      </c>
      <c r="I87" s="74" t="s">
        <v>2608</v>
      </c>
      <c r="J87" s="76" t="s">
        <v>2659</v>
      </c>
      <c r="K87" s="77">
        <v>119</v>
      </c>
    </row>
    <row r="88" spans="1:11" s="9" customFormat="1" ht="90.45" customHeight="1" x14ac:dyDescent="0.4">
      <c r="A88" s="316"/>
      <c r="B88" s="316"/>
      <c r="C88" s="316" t="s">
        <v>2847</v>
      </c>
      <c r="D88" s="316"/>
      <c r="E88" s="318" t="s">
        <v>1142</v>
      </c>
      <c r="F88" s="366" t="s">
        <v>80</v>
      </c>
      <c r="G88" s="194" t="s">
        <v>81</v>
      </c>
      <c r="H88" s="361" t="s">
        <v>2211</v>
      </c>
      <c r="I88" s="316" t="s">
        <v>1579</v>
      </c>
      <c r="J88" s="317" t="s">
        <v>1424</v>
      </c>
      <c r="K88" s="318">
        <v>231</v>
      </c>
    </row>
    <row r="89" spans="1:11" s="9" customFormat="1" ht="58.3" x14ac:dyDescent="0.4">
      <c r="A89" s="74"/>
      <c r="B89" s="74"/>
      <c r="C89" s="74" t="s">
        <v>1131</v>
      </c>
      <c r="D89" s="77"/>
      <c r="E89" s="77"/>
      <c r="F89" s="213" t="s">
        <v>248</v>
      </c>
      <c r="G89" s="194" t="s">
        <v>1157</v>
      </c>
      <c r="H89" s="210" t="s">
        <v>249</v>
      </c>
      <c r="I89" s="77"/>
      <c r="J89" s="74" t="s">
        <v>1430</v>
      </c>
      <c r="K89" s="77">
        <v>618</v>
      </c>
    </row>
    <row r="90" spans="1:11" s="9" customFormat="1" ht="29.15" x14ac:dyDescent="0.4">
      <c r="A90" s="316"/>
      <c r="B90" s="316"/>
      <c r="C90" s="316" t="s">
        <v>389</v>
      </c>
      <c r="D90" s="318"/>
      <c r="E90" s="318"/>
      <c r="F90" s="366" t="s">
        <v>252</v>
      </c>
      <c r="G90" s="194" t="s">
        <v>1158</v>
      </c>
      <c r="H90" s="361" t="s">
        <v>253</v>
      </c>
      <c r="I90" s="318"/>
      <c r="J90" s="316" t="s">
        <v>1430</v>
      </c>
      <c r="K90" s="318">
        <v>619</v>
      </c>
    </row>
    <row r="91" spans="1:11" s="9" customFormat="1" ht="58.3" x14ac:dyDescent="0.4">
      <c r="A91" s="74"/>
      <c r="B91" s="74"/>
      <c r="C91" s="73" t="s">
        <v>2849</v>
      </c>
      <c r="D91" s="77"/>
      <c r="E91" s="77" t="s">
        <v>1142</v>
      </c>
      <c r="F91" s="213" t="s">
        <v>254</v>
      </c>
      <c r="G91" s="194" t="s">
        <v>1159</v>
      </c>
      <c r="H91" s="209" t="s">
        <v>255</v>
      </c>
      <c r="I91" s="77"/>
      <c r="J91" s="74" t="s">
        <v>1418</v>
      </c>
      <c r="K91" s="77">
        <v>622</v>
      </c>
    </row>
  </sheetData>
  <autoFilter ref="A1:K91" xr:uid="{BC2507D0-E82F-4CA5-9883-36659AE43B64}"/>
  <mergeCells count="38">
    <mergeCell ref="E74:E76"/>
    <mergeCell ref="F74:F76"/>
    <mergeCell ref="G74:G76"/>
    <mergeCell ref="E57:E62"/>
    <mergeCell ref="F57:F62"/>
    <mergeCell ref="G57:G62"/>
    <mergeCell ref="E63:E64"/>
    <mergeCell ref="F63:F64"/>
    <mergeCell ref="G63:G64"/>
    <mergeCell ref="F65:F66"/>
    <mergeCell ref="G65:G66"/>
    <mergeCell ref="E68:E70"/>
    <mergeCell ref="F68:F70"/>
    <mergeCell ref="G68:G70"/>
    <mergeCell ref="E45:E46"/>
    <mergeCell ref="F45:F46"/>
    <mergeCell ref="G45:G46"/>
    <mergeCell ref="E51:E52"/>
    <mergeCell ref="F51:F52"/>
    <mergeCell ref="G51:G52"/>
    <mergeCell ref="E32:E35"/>
    <mergeCell ref="F32:F35"/>
    <mergeCell ref="G32:G35"/>
    <mergeCell ref="E40:E42"/>
    <mergeCell ref="F40:F42"/>
    <mergeCell ref="G40:G42"/>
    <mergeCell ref="F15:F17"/>
    <mergeCell ref="G15:G17"/>
    <mergeCell ref="F18:F19"/>
    <mergeCell ref="G18:G19"/>
    <mergeCell ref="F24:F31"/>
    <mergeCell ref="G24:G31"/>
    <mergeCell ref="E6:E7"/>
    <mergeCell ref="F6:F7"/>
    <mergeCell ref="G6:G7"/>
    <mergeCell ref="E3:E5"/>
    <mergeCell ref="F3:F5"/>
    <mergeCell ref="G3:G5"/>
  </mergeCells>
  <hyperlinks>
    <hyperlink ref="J3" r:id="rId1" display="2021 Toxics Workshops: Research need identified by Tisha King-Heiden New Studies talk on insecticide and fish larvae" xr:uid="{DEFE31F6-2604-4390-9932-79FF6B09F06B}"/>
    <hyperlink ref="J4" r:id="rId2" display="2021 Toxics Workshops: Tracy Collier closing talk, see Workshop Notes" xr:uid="{F0840562-8E58-42C9-817E-A9E28C7E8C6F}"/>
    <hyperlink ref="J5" r:id="rId3" display="2021 Toxics Workshops: Participant question asked in February 5, 2021 Q&amp;A (session on “Closing General”)" xr:uid="{92E32268-BEF8-42F3-9C39-4D62906F12A0}"/>
    <hyperlink ref="J6" r:id="rId4" display="2021 Toxics Workshops: Participant question asked in February 5, 2021 Q&amp;A (session on New Studies)" xr:uid="{F1FC8BC9-C575-47B8-850B-18458F6653B9}"/>
    <hyperlink ref="J7" r:id="rId5" display="2021 Toxics Workshops: Participant question asked in February 5, 2021 Q&amp;A (session on New Studies)" xr:uid="{15D45B4E-2053-4BEC-8869-DA50264FDD94}"/>
    <hyperlink ref="J10" r:id="rId6" display="2021 Toxics Workshops: Participant question asked in February 5, 2021 Q&amp;A (session on CECs)" xr:uid="{33D5987F-42B6-4F59-935F-A4A508FFD182}"/>
    <hyperlink ref="I10" r:id="rId7" display="https://www.dnr.wa.gov/programs-and-services/aquatics/aquatic-science/nearshore-habitat-eelgrass-stressor-response-project" xr:uid="{9C8A76FB-791C-4054-8263-88F6D933A0E8}"/>
    <hyperlink ref="J11" r:id="rId8" display="2021 Toxics Workshops: Participant question asked in February 5, 2021 Q&amp;A (session on CECs)" xr:uid="{3385AB8C-EAEF-43E9-A2C8-49024D764271}"/>
    <hyperlink ref="J13" r:id="rId9" display="Puget Sound Federal Task Force Action Plan 2022-2026" xr:uid="{6ED9C5BE-5635-4C77-A2E9-A47EAF1EA7DB}"/>
    <hyperlink ref="J14" r:id="rId10" display="Puget Sound Federal Task Force Action Plan 2022-2026" xr:uid="{4787CE3F-3DF2-4D0C-A766-C408A7E61B4C}"/>
    <hyperlink ref="J20" r:id="rId11" display="Puget Sound Federal Task Force Action Plan 2022-2026" xr:uid="{3752398E-7ABF-4BA3-B706-930FAC658BCD}"/>
    <hyperlink ref="J21" r:id="rId12" display="2021 Toxics Workshops: Participant question asked in February 5, 2021 Q&amp;A (session on “Toxics in Puget Sound Synthesis”)" xr:uid="{94A47C26-ADA8-4D48-871C-C7115D8D08F3}"/>
    <hyperlink ref="J22" r:id="rId13" display="2021 Toxics Workshops: Participant question asked in February 5, 2021 Q&amp;A (session on New Studies)" xr:uid="{A4A5226F-6D99-41FE-A13A-8EA822A51D08}"/>
    <hyperlink ref="J23" r:id="rId14" display="2021 Toxics Workshops: Participant question asked in February 5, 2021 Q&amp;A (session on New Studies)" xr:uid="{EC5B2181-2D10-43C3-9762-3CD349CF12EA}"/>
    <hyperlink ref="J24" r:id="rId15" display="Puget Sound Federal Task Force Action Plan 2022-2026" xr:uid="{4D4D381D-B03C-48BE-9162-DF7B27ECAA44}"/>
    <hyperlink ref="J25" r:id="rId16" display="Puget Sound Federal Task Force Action Plan 2022-2026" xr:uid="{266677C4-C207-4F6B-85FE-747FF436AD3F}"/>
    <hyperlink ref="J27" r:id="rId17" display="Puget Sound Federal Task Force Action Plan 2022-2026" xr:uid="{F6870F44-356D-46A8-9042-0103522EFC6A}"/>
    <hyperlink ref="J28" r:id="rId18" display="Salish Sea Marine Survival Project Transboundary Workshop 2023" xr:uid="{723200A6-1420-4CC9-A1C1-CE2F55932A4A}"/>
    <hyperlink ref="J29" r:id="rId19" display="Salish Sea Marine Survival Project Transboundary Workshop 2023" xr:uid="{159350AA-8463-4708-A8A7-FD5F3F211503}"/>
    <hyperlink ref="J30" r:id="rId20" display="Salish Sea Marine Survival Project Transboundary Workshop 2023" xr:uid="{C8716B5B-D3D9-4555-9775-34955FF2AAF7}"/>
    <hyperlink ref="J31" r:id="rId21" display="Recommended Priorities for Salmon Recovery and the Chinook Implementation Strategy" xr:uid="{5436FA5C-8DF2-4AD0-B46F-A10F5C11B627}"/>
    <hyperlink ref="J32" r:id="rId22" display="&quot;Technical memorandum on aquatic toxicity of stormwater and role of 6PPD-quinone&quot; (McIntyre and Jayakaran 2022) memo in Appendix D of Ecology 2022: 6PPD in Road Runoff Assessment and Mitigation Strategies" xr:uid="{4E70FE49-A4D5-4F2A-A97F-47BE4596B6FB}"/>
    <hyperlink ref="J33" r:id="rId23" display="gw∂dzadad Teaching of Our Ancestors TRIBAL HABITAT STRATEGY (2019)" xr:uid="{D766739D-F10F-4F22-9C90-3568143B5F8A}"/>
    <hyperlink ref="J34" r:id="rId24" display="Puget Sound Federal Task Force Action Plan 2022-2026" xr:uid="{A998910D-779B-4030-BEAF-C059F33CD656}"/>
    <hyperlink ref="J36" r:id="rId25" display="Puget Sound Federal Task Force Action Plan 2022-2026" xr:uid="{F0FEBB38-55A4-4364-8707-9BE2F917740A}"/>
    <hyperlink ref="J37" r:id="rId26" display="Puget Sound Federal Task Force Action Plan 2022-2026" xr:uid="{6AC56851-1B3A-443C-A4C2-1C496768AB87}"/>
    <hyperlink ref="J46" r:id="rId27" display="2021 Toxics Workshops: Participant question asked in February 5, 2021 Q&amp;A (session on CECs)" xr:uid="{E919AF5A-10C8-4D55-9244-53D437F930B3}"/>
    <hyperlink ref="J54" r:id="rId28" display="gw∂dzadad Teaching of Our Ancestors TRIBAL HABITAT STRATEGY (2019)" xr:uid="{6768E26C-5C6B-4BD4-88E9-72F9C3958CE7}"/>
    <hyperlink ref="J56" r:id="rId29" display="Puget Sound Federal Task Force Action Plan 2022-2026" xr:uid="{09632B7D-26A0-4099-A397-E77C0BD70659}"/>
    <hyperlink ref="J59" r:id="rId30" display="Puget Sound Federal Task Force Action Plan 2022-2026" xr:uid="{6D0F2153-150E-4173-A127-1379FA818523}"/>
    <hyperlink ref="J60" r:id="rId31" location="page=1" display="NWIFC 2020 State of Our Watersheds Report" xr:uid="{355B6C6F-E766-4A78-8720-08E9203A7F6B}"/>
    <hyperlink ref="J61" r:id="rId32" location="page=1" display="NWIFC 2020 State of Our Watersheds Report" xr:uid="{DB55385F-A009-4A27-9452-9F39A429E386}"/>
    <hyperlink ref="J62" r:id="rId33" display="NWIFC 2023 Annual Report" xr:uid="{7E3A2D75-9CC3-415F-AB47-0EBAA3A1428E}"/>
    <hyperlink ref="J63" r:id="rId34" display="Puget Sound Federal Task Force Action Plan 2022-2026" xr:uid="{2C214055-EE5C-4A9E-A97F-3D66BDE1784C}"/>
    <hyperlink ref="J64" r:id="rId35" display="&quot;Technical memorandum on aquatic toxicity of stormwater and role of 6PPD-quinone&quot; (McIntyre and Jayakaran 2022) memo in Appendix D of Ecology 2022: 6PPD in Road Runoff Assessment and Mitigation Strategies" xr:uid="{B8F6926E-B7BC-476A-BB86-19A8385EF631}"/>
    <hyperlink ref="J65" r:id="rId36" display="2021 Toxics Workshops: Participant question asked in February 5, 2021 Q&amp;A (session on “Air Quality”)" xr:uid="{DD09D2F3-5168-4511-B26D-5BE928790AC5}"/>
    <hyperlink ref="J66" r:id="rId37" display="2021 Toxics Workshops: Participant question asked in February 5, 2021 Q&amp;A (session on “Air Quality”)" xr:uid="{84BECF3C-0A78-4380-AFA1-B07D500197EC}"/>
    <hyperlink ref="J68" r:id="rId38" display="2021 Toxics Workshops: Participant question asked in February 5, 2021 Q&amp;A (session on “Toxics in Puget Sound Synthesis”) " xr:uid="{EA5FE1F5-6449-41A4-A105-E0353974296F}"/>
    <hyperlink ref="J69" r:id="rId39" display="2021 Toxics Workshops: Tracy Collier closing talk, see Workshop Notes" xr:uid="{FF3A0655-3930-4E1E-889C-FF798E5F05E4}"/>
    <hyperlink ref="J70" r:id="rId40" display="Recommended Priorities for Salmon Recovery and the Chinook Implementation Strategy" xr:uid="{91E845B4-CD7D-4E85-9D05-E92D57F22411}"/>
    <hyperlink ref="J71" r:id="rId41" display="2021 Toxics Workshops: Participant question asked in February 5, 2021 Q&amp;A (session on CECs)" xr:uid="{5C873AEE-604E-4D60-87BB-FC630B203EA4}"/>
    <hyperlink ref="J73" r:id="rId42" display="2021 Toxics Workshops: Monitoring/research need identified by Craig Senter talk on groundwater in Green-Duwamish" xr:uid="{D2D2AFBA-29A0-4166-81ED-40245333E2A8}"/>
    <hyperlink ref="J74" r:id="rId43" display="2021 Toxics Workshops: Sandie O’Neill talk on PBDEs in Snohomish River, see Workshop Notes" xr:uid="{DA4B9AA1-73FF-4F51-A363-6BCD39FBC052}"/>
    <hyperlink ref="J75" r:id="rId44" display="2021 Toxics Workshops: Participant question asked in February 5, 2021 Q&amp;A (session on “PBDEs in Juvenile Chinook”)" xr:uid="{598762CF-281E-4442-BD2D-703E69F62385}"/>
    <hyperlink ref="J76" r:id="rId45" display="2021 Toxics Workshops: Participant question asked in February 5, 2021 Q&amp;A (session on “PBDEs in Juvenile Chinook”)" xr:uid="{EF53AAAE-105E-4088-8BD4-711833341786}"/>
    <hyperlink ref="J77" r:id="rId46" display="2021 Toxics Workshops: Participant question asked in February 5, 2021 Q&amp;A (session on “PBDEs in Juvenile Chinook”)" xr:uid="{21F5C323-2713-4F27-8765-2FADB3A8FFB9}"/>
    <hyperlink ref="J78" r:id="rId47" display="2021 Toxics Workshops: Action recommended by Jim West in Synthesis Talk on TBiOS project" xr:uid="{D56F3930-DBA2-4659-8184-622E06D576B1}"/>
    <hyperlink ref="J79" r:id="rId48" display="2021 Toxics Workshops: Participant question asked in February 5, 2021 Q&amp;A (session on “Toxics in Puget Sound Synthesis”)" xr:uid="{C1FBB0B6-B5E9-4EE1-BD45-6C29F8F21358}"/>
    <hyperlink ref="J81" r:id="rId49" display="2021 Toxics Workshops: Participant question asked in February 5, 2021 Q&amp;A (session on CECs)" xr:uid="{6EB26BE6-5FB9-484C-988C-273964324EE8}"/>
    <hyperlink ref="J85" r:id="rId50" display="2021 Toxics Workshops: Participant question asked in February 5, 2021 Q&amp;A (session on CECs)" xr:uid="{57F09810-84E0-462F-A718-BD4AC124D500}"/>
    <hyperlink ref="J86" r:id="rId51" display="2021 Toxics Workshops: Participant question asked in February 5, 2021 Q&amp;A (session on “Freshwater Fish Contaminant Monitoring”)" xr:uid="{FEF24A2C-F1AB-419D-A337-2A2E945B30F3}"/>
    <hyperlink ref="J87" r:id="rId52" display="2021 Toxics Workshops: Participant question asked in February 5, 2021 Q&amp;A (session on “Public Health”)" xr:uid="{39935789-D3F3-4BF8-9922-8DF42E22C948}"/>
    <hyperlink ref="J88" r:id="rId53" display="Puget Sound Federal Task Force Action Plan 2022-2026" xr:uid="{E4C68FF3-21F5-4F78-B019-59D0A7719830}"/>
    <hyperlink ref="J2" r:id="rId54" display="https://pspwa.app.box.com/s/m4ww5rzli8fdl4u10dwb0p3rrfi05p20/file/900070790008" xr:uid="{32BE7C9A-D1A7-4651-90C1-08A20955DF92}"/>
    <hyperlink ref="J8" r:id="rId55" display="https://pspwa.app.box.com/s/m4ww5rzli8fdl4u10dwb0p3rrfi05p20/file/900070790008" xr:uid="{089AC1E1-06F0-40BC-85A2-2424BBF96146}"/>
    <hyperlink ref="J9" r:id="rId56" display="https://pspwa.app.box.com/s/m4ww5rzli8fdl4u10dwb0p3rrfi05p20/file/900070790008" xr:uid="{FF0D5DC2-ED3F-462A-888F-48730FE67C1E}"/>
    <hyperlink ref="J80" r:id="rId57" display="https://pspwa.app.box.com/s/m4ww5rzli8fdl4u10dwb0p3rrfi05p20/file/900070790008" xr:uid="{46822888-07CB-4D28-9646-E4B57616668D}"/>
  </hyperlinks>
  <pageMargins left="0.7" right="0.7" top="0.75" bottom="0.75" header="0.3" footer="0.3"/>
  <pageSetup orientation="portrait" r:id="rId5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CA3D9-A5BE-4C2E-9BF1-37FC1A72BA03}">
  <dimension ref="A1:AB91"/>
  <sheetViews>
    <sheetView zoomScale="90" zoomScaleNormal="90" workbookViewId="0"/>
  </sheetViews>
  <sheetFormatPr defaultRowHeight="14.6" x14ac:dyDescent="0.4"/>
  <cols>
    <col min="1" max="1" width="21.3046875" style="178" customWidth="1"/>
    <col min="2" max="2" width="13.69140625" style="178" customWidth="1"/>
    <col min="3" max="3" width="27.61328125" style="178" customWidth="1"/>
    <col min="4" max="4" width="22.07421875" style="178" customWidth="1"/>
    <col min="5" max="5" width="14.3046875" style="178" customWidth="1"/>
    <col min="6" max="6" width="14.3046875" style="178" bestFit="1" customWidth="1"/>
    <col min="7" max="7" width="83.84375" style="179" bestFit="1" customWidth="1"/>
    <col min="8" max="8" width="91.3046875" style="178" bestFit="1" customWidth="1"/>
    <col min="9" max="9" width="75.765625" style="178" bestFit="1" customWidth="1"/>
    <col min="10" max="10" width="69.3046875" style="178" bestFit="1" customWidth="1"/>
    <col min="11" max="11" width="18.53515625" style="178" bestFit="1" customWidth="1"/>
    <col min="12" max="18" width="26.15234375" style="179" customWidth="1"/>
    <col min="19" max="19" width="36.69140625" style="179" customWidth="1"/>
    <col min="20" max="20" width="36.53515625" style="179" customWidth="1"/>
    <col min="21" max="21" width="28.3046875" style="179" customWidth="1"/>
    <col min="22" max="22" width="27.53515625" style="179" customWidth="1"/>
    <col min="23" max="23" width="16.53515625" style="179" customWidth="1"/>
    <col min="24" max="24" width="13.53515625" style="273" customWidth="1"/>
    <col min="25" max="25" width="48" style="274" customWidth="1"/>
    <col min="26" max="26" width="18" style="179" customWidth="1"/>
    <col min="27" max="27" width="19.3046875" style="179" customWidth="1"/>
    <col min="28" max="28" width="40.765625" style="178" customWidth="1"/>
    <col min="29" max="16384" width="9.23046875" style="178"/>
  </cols>
  <sheetData>
    <row r="1" spans="1:28" s="246" customFormat="1" ht="47.6" x14ac:dyDescent="0.4">
      <c r="A1" s="205" t="s">
        <v>360</v>
      </c>
      <c r="B1" s="205" t="s">
        <v>902</v>
      </c>
      <c r="C1" s="192" t="s">
        <v>361</v>
      </c>
      <c r="D1" s="192" t="s">
        <v>362</v>
      </c>
      <c r="E1" s="192" t="s">
        <v>1139</v>
      </c>
      <c r="F1" s="191" t="s">
        <v>33</v>
      </c>
      <c r="G1" s="206" t="s">
        <v>1245</v>
      </c>
      <c r="H1" s="243" t="s">
        <v>1141</v>
      </c>
      <c r="I1" s="208" t="s">
        <v>365</v>
      </c>
      <c r="J1" s="205" t="s">
        <v>366</v>
      </c>
      <c r="K1" s="191" t="s">
        <v>32</v>
      </c>
      <c r="L1" s="292" t="s">
        <v>2833</v>
      </c>
      <c r="M1" s="292" t="s">
        <v>2835</v>
      </c>
      <c r="N1" s="292" t="s">
        <v>2836</v>
      </c>
      <c r="O1" s="292" t="s">
        <v>2837</v>
      </c>
      <c r="P1" s="292" t="s">
        <v>2834</v>
      </c>
      <c r="Q1" s="292" t="s">
        <v>2838</v>
      </c>
      <c r="R1" s="292" t="s">
        <v>2839</v>
      </c>
      <c r="S1" s="244" t="s">
        <v>1246</v>
      </c>
      <c r="T1" s="244" t="s">
        <v>1247</v>
      </c>
      <c r="U1" s="245" t="s">
        <v>1248</v>
      </c>
      <c r="V1" s="245" t="s">
        <v>1249</v>
      </c>
      <c r="W1" s="296" t="s">
        <v>2841</v>
      </c>
      <c r="X1" s="293" t="s">
        <v>2534</v>
      </c>
      <c r="Y1" s="205" t="s">
        <v>1250</v>
      </c>
      <c r="Z1" s="205" t="s">
        <v>1342</v>
      </c>
      <c r="AA1" s="205" t="s">
        <v>1343</v>
      </c>
      <c r="AB1" s="192" t="s">
        <v>1251</v>
      </c>
    </row>
    <row r="2" spans="1:28" s="173" customFormat="1" ht="72.900000000000006" x14ac:dyDescent="0.4">
      <c r="A2" s="74" t="s">
        <v>455</v>
      </c>
      <c r="B2" s="74"/>
      <c r="C2" s="74" t="s">
        <v>2842</v>
      </c>
      <c r="D2" s="74" t="s">
        <v>531</v>
      </c>
      <c r="E2" s="77" t="s">
        <v>1142</v>
      </c>
      <c r="F2" s="213" t="s">
        <v>202</v>
      </c>
      <c r="G2" s="194" t="s">
        <v>2567</v>
      </c>
      <c r="H2" s="247" t="s">
        <v>2558</v>
      </c>
      <c r="I2" s="209" t="s">
        <v>2546</v>
      </c>
      <c r="J2" s="76" t="s">
        <v>2555</v>
      </c>
      <c r="K2" s="213" t="s">
        <v>201</v>
      </c>
      <c r="L2" s="248"/>
      <c r="M2" s="248">
        <v>1</v>
      </c>
      <c r="N2" s="248">
        <v>1</v>
      </c>
      <c r="O2" s="248">
        <v>2</v>
      </c>
      <c r="P2" s="249">
        <v>3</v>
      </c>
      <c r="Q2" s="248">
        <v>1</v>
      </c>
      <c r="R2" s="248">
        <v>3</v>
      </c>
      <c r="S2" s="242" t="s">
        <v>1252</v>
      </c>
      <c r="T2" s="242"/>
      <c r="U2" s="214" t="s">
        <v>1200</v>
      </c>
      <c r="V2" s="214" t="s">
        <v>1253</v>
      </c>
      <c r="W2" s="77">
        <f>SUM(L2:R2)</f>
        <v>11</v>
      </c>
      <c r="X2" s="272">
        <f>AVERAGE(L2:R2)</f>
        <v>1.8333333333333333</v>
      </c>
      <c r="Y2" s="21"/>
      <c r="Z2" s="21" t="s">
        <v>153</v>
      </c>
      <c r="AA2" s="21" t="s">
        <v>1254</v>
      </c>
      <c r="AB2" s="21"/>
    </row>
    <row r="3" spans="1:28" s="173" customFormat="1" ht="45" customHeight="1" x14ac:dyDescent="0.4">
      <c r="A3" s="316" t="s">
        <v>455</v>
      </c>
      <c r="B3" s="316" t="s">
        <v>914</v>
      </c>
      <c r="C3" s="316" t="s">
        <v>2735</v>
      </c>
      <c r="D3" s="316" t="s">
        <v>451</v>
      </c>
      <c r="E3" s="359"/>
      <c r="F3" s="360" t="s">
        <v>204</v>
      </c>
      <c r="G3" s="195" t="s">
        <v>205</v>
      </c>
      <c r="H3" s="376" t="s">
        <v>462</v>
      </c>
      <c r="I3" s="361" t="s">
        <v>1472</v>
      </c>
      <c r="J3" s="317" t="s">
        <v>1421</v>
      </c>
      <c r="K3" s="366">
        <v>112</v>
      </c>
      <c r="L3" s="250" t="s">
        <v>1255</v>
      </c>
      <c r="M3" s="250">
        <v>3</v>
      </c>
      <c r="N3" s="250"/>
      <c r="O3" s="250"/>
      <c r="P3" s="251">
        <v>3</v>
      </c>
      <c r="Q3" s="252">
        <v>3</v>
      </c>
      <c r="R3" s="250">
        <v>3</v>
      </c>
      <c r="S3" s="239"/>
      <c r="T3" s="239"/>
      <c r="U3" s="215" t="s">
        <v>1200</v>
      </c>
      <c r="V3" s="215" t="s">
        <v>1253</v>
      </c>
      <c r="W3" s="216">
        <f>SUM(M3:R5)</f>
        <v>12</v>
      </c>
      <c r="X3" s="272">
        <f>AVERAGE(L3:R5)</f>
        <v>3</v>
      </c>
      <c r="Y3" s="21"/>
      <c r="Z3" s="98" t="s">
        <v>153</v>
      </c>
      <c r="AA3" s="98" t="s">
        <v>1254</v>
      </c>
      <c r="AB3" s="98"/>
    </row>
    <row r="4" spans="1:28" s="173" customFormat="1" ht="45" customHeight="1" x14ac:dyDescent="0.4">
      <c r="A4" s="316" t="s">
        <v>455</v>
      </c>
      <c r="B4" s="316" t="s">
        <v>914</v>
      </c>
      <c r="C4" s="316" t="s">
        <v>2735</v>
      </c>
      <c r="D4" s="316" t="s">
        <v>451</v>
      </c>
      <c r="E4" s="362"/>
      <c r="F4" s="363"/>
      <c r="G4" s="196"/>
      <c r="H4" s="376" t="s">
        <v>2578</v>
      </c>
      <c r="I4" s="361" t="s">
        <v>2579</v>
      </c>
      <c r="J4" s="317" t="s">
        <v>2574</v>
      </c>
      <c r="K4" s="366">
        <v>121</v>
      </c>
      <c r="L4" s="253"/>
      <c r="M4" s="253"/>
      <c r="N4" s="253"/>
      <c r="O4" s="253"/>
      <c r="P4" s="254"/>
      <c r="Q4" s="252"/>
      <c r="R4" s="253"/>
      <c r="S4" s="231"/>
      <c r="T4" s="231"/>
      <c r="U4" s="217"/>
      <c r="V4" s="217"/>
      <c r="W4" s="218"/>
      <c r="X4" s="272"/>
      <c r="Y4" s="21"/>
      <c r="Z4" s="98"/>
      <c r="AA4" s="98"/>
      <c r="AB4" s="98"/>
    </row>
    <row r="5" spans="1:28" s="173" customFormat="1" ht="43.75" x14ac:dyDescent="0.4">
      <c r="A5" s="316" t="s">
        <v>455</v>
      </c>
      <c r="B5" s="316" t="s">
        <v>914</v>
      </c>
      <c r="C5" s="316" t="s">
        <v>2735</v>
      </c>
      <c r="D5" s="316" t="s">
        <v>451</v>
      </c>
      <c r="E5" s="364"/>
      <c r="F5" s="365"/>
      <c r="G5" s="197"/>
      <c r="H5" s="376" t="s">
        <v>2644</v>
      </c>
      <c r="I5" s="361" t="s">
        <v>2592</v>
      </c>
      <c r="J5" s="317" t="s">
        <v>2645</v>
      </c>
      <c r="K5" s="366">
        <v>122</v>
      </c>
      <c r="L5" s="255"/>
      <c r="M5" s="255"/>
      <c r="N5" s="255"/>
      <c r="O5" s="255"/>
      <c r="P5" s="256"/>
      <c r="Q5" s="252"/>
      <c r="R5" s="255"/>
      <c r="S5" s="224"/>
      <c r="T5" s="224"/>
      <c r="U5" s="219"/>
      <c r="V5" s="219"/>
      <c r="W5" s="220"/>
      <c r="Y5" s="21"/>
      <c r="Z5" s="98"/>
      <c r="AA5" s="98"/>
      <c r="AB5" s="98"/>
    </row>
    <row r="6" spans="1:28" s="173" customFormat="1" ht="44.15" customHeight="1" x14ac:dyDescent="0.4">
      <c r="A6" s="74" t="s">
        <v>455</v>
      </c>
      <c r="B6" s="74" t="s">
        <v>914</v>
      </c>
      <c r="C6" s="74" t="s">
        <v>2735</v>
      </c>
      <c r="D6" s="74" t="s">
        <v>451</v>
      </c>
      <c r="E6" s="216"/>
      <c r="F6" s="372" t="s">
        <v>185</v>
      </c>
      <c r="G6" s="195" t="s">
        <v>2465</v>
      </c>
      <c r="H6" s="247" t="s">
        <v>2646</v>
      </c>
      <c r="I6" s="209" t="s">
        <v>2593</v>
      </c>
      <c r="J6" s="76" t="s">
        <v>2640</v>
      </c>
      <c r="K6" s="213">
        <v>115</v>
      </c>
      <c r="L6" s="248">
        <v>4</v>
      </c>
      <c r="M6" s="257">
        <v>3</v>
      </c>
      <c r="N6" s="250">
        <v>3</v>
      </c>
      <c r="O6" s="250">
        <v>2</v>
      </c>
      <c r="P6" s="251">
        <v>3</v>
      </c>
      <c r="Q6" s="252">
        <v>3</v>
      </c>
      <c r="R6" s="257">
        <v>5</v>
      </c>
      <c r="S6" s="221" t="s">
        <v>2466</v>
      </c>
      <c r="T6" s="239"/>
      <c r="U6" s="222" t="s">
        <v>925</v>
      </c>
      <c r="V6" s="223" t="s">
        <v>1256</v>
      </c>
      <c r="W6" s="216">
        <f>SUM(M6:R7)+4</f>
        <v>23</v>
      </c>
      <c r="X6" s="272">
        <f>AVERAGE(L6:R7)</f>
        <v>3.375</v>
      </c>
      <c r="Y6" s="21"/>
      <c r="Z6" s="98" t="s">
        <v>1257</v>
      </c>
      <c r="AA6" s="98" t="s">
        <v>54</v>
      </c>
      <c r="AB6" s="98" t="s">
        <v>1258</v>
      </c>
    </row>
    <row r="7" spans="1:28" s="173" customFormat="1" ht="69.45" customHeight="1" x14ac:dyDescent="0.4">
      <c r="A7" s="74" t="s">
        <v>455</v>
      </c>
      <c r="B7" s="74" t="s">
        <v>914</v>
      </c>
      <c r="C7" s="74" t="s">
        <v>2735</v>
      </c>
      <c r="D7" s="74" t="s">
        <v>451</v>
      </c>
      <c r="E7" s="220"/>
      <c r="F7" s="373"/>
      <c r="G7" s="198"/>
      <c r="H7" s="247" t="s">
        <v>2647</v>
      </c>
      <c r="I7" s="209" t="s">
        <v>2594</v>
      </c>
      <c r="J7" s="76" t="s">
        <v>2640</v>
      </c>
      <c r="K7" s="213">
        <v>116</v>
      </c>
      <c r="L7" s="258">
        <v>4</v>
      </c>
      <c r="M7" s="259"/>
      <c r="N7" s="255"/>
      <c r="O7" s="255"/>
      <c r="P7" s="256"/>
      <c r="Q7" s="252"/>
      <c r="R7" s="259"/>
      <c r="S7" s="224"/>
      <c r="T7" s="224"/>
      <c r="U7" s="225"/>
      <c r="V7" s="226"/>
      <c r="W7" s="220"/>
      <c r="Y7" s="21"/>
      <c r="Z7" s="98"/>
      <c r="AA7" s="98"/>
      <c r="AB7" s="98"/>
    </row>
    <row r="8" spans="1:28" s="173" customFormat="1" ht="87.45" x14ac:dyDescent="0.4">
      <c r="A8" s="316" t="s">
        <v>455</v>
      </c>
      <c r="B8" s="316" t="s">
        <v>914</v>
      </c>
      <c r="C8" s="316" t="s">
        <v>2846</v>
      </c>
      <c r="D8" s="316"/>
      <c r="E8" s="318" t="s">
        <v>1142</v>
      </c>
      <c r="F8" s="366" t="s">
        <v>193</v>
      </c>
      <c r="G8" s="194" t="s">
        <v>926</v>
      </c>
      <c r="H8" s="376" t="s">
        <v>2551</v>
      </c>
      <c r="I8" s="361" t="s">
        <v>2568</v>
      </c>
      <c r="J8" s="317" t="s">
        <v>2553</v>
      </c>
      <c r="K8" s="366" t="s">
        <v>192</v>
      </c>
      <c r="L8" s="248" t="s">
        <v>1255</v>
      </c>
      <c r="M8" s="248">
        <v>1</v>
      </c>
      <c r="N8" s="248"/>
      <c r="O8" s="248">
        <v>4</v>
      </c>
      <c r="P8" s="249">
        <v>3</v>
      </c>
      <c r="Q8" s="248">
        <v>3</v>
      </c>
      <c r="R8" s="248">
        <v>3</v>
      </c>
      <c r="S8" s="242"/>
      <c r="T8" s="242"/>
      <c r="U8" s="227" t="s">
        <v>925</v>
      </c>
      <c r="V8" s="228" t="s">
        <v>2467</v>
      </c>
      <c r="W8" s="77">
        <f>SUM(M8:R8)</f>
        <v>14</v>
      </c>
      <c r="X8" s="272">
        <f t="shared" ref="X8:X14" si="0">AVERAGE(L8:R8)</f>
        <v>2.8</v>
      </c>
      <c r="Y8" s="21"/>
      <c r="Z8" s="21" t="s">
        <v>1257</v>
      </c>
      <c r="AA8" s="21" t="s">
        <v>54</v>
      </c>
      <c r="AB8" s="21"/>
    </row>
    <row r="9" spans="1:28" s="173" customFormat="1" ht="72.900000000000006" x14ac:dyDescent="0.4">
      <c r="A9" s="74" t="s">
        <v>455</v>
      </c>
      <c r="B9" s="74" t="s">
        <v>914</v>
      </c>
      <c r="C9" s="74" t="s">
        <v>2735</v>
      </c>
      <c r="D9" s="74" t="s">
        <v>490</v>
      </c>
      <c r="E9" s="77"/>
      <c r="F9" s="275" t="s">
        <v>207</v>
      </c>
      <c r="G9" s="194" t="s">
        <v>929</v>
      </c>
      <c r="H9" s="247" t="s">
        <v>2557</v>
      </c>
      <c r="I9" s="209" t="s">
        <v>2545</v>
      </c>
      <c r="J9" s="76" t="s">
        <v>2555</v>
      </c>
      <c r="K9" s="213" t="s">
        <v>206</v>
      </c>
      <c r="L9" s="248"/>
      <c r="M9" s="248">
        <v>1</v>
      </c>
      <c r="N9" s="248"/>
      <c r="O9" s="248">
        <v>3</v>
      </c>
      <c r="P9" s="249">
        <v>2</v>
      </c>
      <c r="Q9" s="248">
        <v>1</v>
      </c>
      <c r="R9" s="248">
        <v>3</v>
      </c>
      <c r="S9" s="242" t="s">
        <v>1259</v>
      </c>
      <c r="T9" s="242"/>
      <c r="U9" s="214" t="s">
        <v>1200</v>
      </c>
      <c r="V9" s="214" t="s">
        <v>1253</v>
      </c>
      <c r="W9" s="77">
        <f>SUM(L9:R9)</f>
        <v>10</v>
      </c>
      <c r="X9" s="272">
        <f t="shared" si="0"/>
        <v>2</v>
      </c>
      <c r="Y9" s="21"/>
      <c r="Z9" s="21" t="s">
        <v>153</v>
      </c>
      <c r="AA9" s="21" t="s">
        <v>1254</v>
      </c>
      <c r="AB9" s="21"/>
    </row>
    <row r="10" spans="1:28" s="173" customFormat="1" ht="87.45" x14ac:dyDescent="0.4">
      <c r="A10" s="316" t="s">
        <v>455</v>
      </c>
      <c r="B10" s="316" t="s">
        <v>931</v>
      </c>
      <c r="C10" s="316" t="s">
        <v>2735</v>
      </c>
      <c r="D10" s="316"/>
      <c r="E10" s="318"/>
      <c r="F10" s="366" t="s">
        <v>209</v>
      </c>
      <c r="G10" s="194" t="s">
        <v>210</v>
      </c>
      <c r="H10" s="376" t="s">
        <v>2652</v>
      </c>
      <c r="I10" s="377" t="s">
        <v>2598</v>
      </c>
      <c r="J10" s="317" t="s">
        <v>2649</v>
      </c>
      <c r="K10" s="368">
        <v>20</v>
      </c>
      <c r="L10" s="248">
        <v>1</v>
      </c>
      <c r="M10" s="248">
        <v>3</v>
      </c>
      <c r="N10" s="248">
        <v>1</v>
      </c>
      <c r="O10" s="248">
        <v>4</v>
      </c>
      <c r="P10" s="249">
        <v>1</v>
      </c>
      <c r="Q10" s="248">
        <v>1</v>
      </c>
      <c r="R10" s="248">
        <v>1</v>
      </c>
      <c r="S10" s="238" t="s">
        <v>1260</v>
      </c>
      <c r="T10" s="238" t="s">
        <v>1261</v>
      </c>
      <c r="U10" s="20" t="s">
        <v>1200</v>
      </c>
      <c r="V10" s="20" t="s">
        <v>1262</v>
      </c>
      <c r="W10" s="77">
        <f>SUM(L10:R10)</f>
        <v>12</v>
      </c>
      <c r="X10" s="272">
        <f t="shared" si="0"/>
        <v>1.7142857142857142</v>
      </c>
      <c r="Y10" s="21"/>
      <c r="Z10" s="21" t="s">
        <v>153</v>
      </c>
      <c r="AA10" s="21" t="s">
        <v>1254</v>
      </c>
      <c r="AB10" s="21" t="s">
        <v>211</v>
      </c>
    </row>
    <row r="11" spans="1:28" s="173" customFormat="1" ht="44.15" customHeight="1" x14ac:dyDescent="0.4">
      <c r="A11" s="74" t="s">
        <v>455</v>
      </c>
      <c r="B11" s="74" t="s">
        <v>931</v>
      </c>
      <c r="C11" s="74" t="s">
        <v>2735</v>
      </c>
      <c r="D11" s="74" t="s">
        <v>451</v>
      </c>
      <c r="E11" s="77"/>
      <c r="F11" s="213" t="s">
        <v>212</v>
      </c>
      <c r="G11" s="194" t="s">
        <v>2654</v>
      </c>
      <c r="H11" s="247" t="s">
        <v>2654</v>
      </c>
      <c r="I11" s="209" t="s">
        <v>2600</v>
      </c>
      <c r="J11" s="76" t="s">
        <v>2649</v>
      </c>
      <c r="K11" s="213">
        <v>22</v>
      </c>
      <c r="L11" s="248" t="s">
        <v>1255</v>
      </c>
      <c r="M11" s="248">
        <v>1</v>
      </c>
      <c r="N11" s="248">
        <v>1</v>
      </c>
      <c r="O11" s="248"/>
      <c r="P11" s="249">
        <v>1</v>
      </c>
      <c r="Q11" s="248">
        <v>1</v>
      </c>
      <c r="R11" s="248">
        <v>1</v>
      </c>
      <c r="S11" s="242"/>
      <c r="T11" s="242"/>
      <c r="U11" s="212" t="s">
        <v>1200</v>
      </c>
      <c r="V11" s="212" t="s">
        <v>1263</v>
      </c>
      <c r="W11" s="77">
        <f>SUM(M11:R11)</f>
        <v>5</v>
      </c>
      <c r="X11" s="272">
        <f t="shared" si="0"/>
        <v>1</v>
      </c>
      <c r="Y11" s="21"/>
      <c r="Z11" s="21" t="s">
        <v>153</v>
      </c>
      <c r="AA11" s="21" t="s">
        <v>1254</v>
      </c>
      <c r="AB11" s="21"/>
    </row>
    <row r="12" spans="1:28" s="173" customFormat="1" ht="112.1" customHeight="1" x14ac:dyDescent="0.4">
      <c r="A12" s="316" t="s">
        <v>545</v>
      </c>
      <c r="B12" s="316" t="s">
        <v>931</v>
      </c>
      <c r="C12" s="315" t="s">
        <v>2849</v>
      </c>
      <c r="D12" s="318"/>
      <c r="E12" s="318" t="s">
        <v>1142</v>
      </c>
      <c r="F12" s="366" t="s">
        <v>65</v>
      </c>
      <c r="G12" s="194" t="s">
        <v>1171</v>
      </c>
      <c r="H12" s="376" t="s">
        <v>546</v>
      </c>
      <c r="I12" s="361" t="s">
        <v>1475</v>
      </c>
      <c r="J12" s="316" t="s">
        <v>1418</v>
      </c>
      <c r="K12" s="366">
        <v>621</v>
      </c>
      <c r="L12" s="248" t="s">
        <v>1264</v>
      </c>
      <c r="M12" s="248">
        <v>3</v>
      </c>
      <c r="N12" s="248">
        <v>5</v>
      </c>
      <c r="O12" s="248" t="s">
        <v>1265</v>
      </c>
      <c r="P12" s="249">
        <v>3</v>
      </c>
      <c r="Q12" s="248" t="s">
        <v>1266</v>
      </c>
      <c r="R12" s="248">
        <v>3</v>
      </c>
      <c r="S12" s="238" t="s">
        <v>2468</v>
      </c>
      <c r="T12" s="238" t="s">
        <v>2469</v>
      </c>
      <c r="U12" s="214" t="s">
        <v>925</v>
      </c>
      <c r="V12" s="212" t="s">
        <v>1267</v>
      </c>
      <c r="W12" s="77">
        <f>SUM(M12:N12)+P12+R12</f>
        <v>14</v>
      </c>
      <c r="X12" s="272">
        <f t="shared" si="0"/>
        <v>3.5</v>
      </c>
      <c r="Y12" s="21" t="s">
        <v>2470</v>
      </c>
      <c r="Z12" s="21" t="s">
        <v>1257</v>
      </c>
      <c r="AA12" s="21" t="s">
        <v>54</v>
      </c>
      <c r="AB12" s="21" t="s">
        <v>1268</v>
      </c>
    </row>
    <row r="13" spans="1:28" s="173" customFormat="1" ht="110.7" customHeight="1" x14ac:dyDescent="0.4">
      <c r="A13" s="74" t="s">
        <v>534</v>
      </c>
      <c r="B13" s="74" t="s">
        <v>931</v>
      </c>
      <c r="C13" s="74" t="s">
        <v>2735</v>
      </c>
      <c r="D13" s="74" t="s">
        <v>548</v>
      </c>
      <c r="E13" s="77"/>
      <c r="F13" s="213" t="s">
        <v>99</v>
      </c>
      <c r="G13" s="194" t="s">
        <v>100</v>
      </c>
      <c r="H13" s="247" t="s">
        <v>2150</v>
      </c>
      <c r="I13" s="209" t="s">
        <v>2208</v>
      </c>
      <c r="J13" s="76" t="s">
        <v>1424</v>
      </c>
      <c r="K13" s="229">
        <v>236</v>
      </c>
      <c r="L13" s="248">
        <v>5</v>
      </c>
      <c r="M13" s="248">
        <v>3</v>
      </c>
      <c r="N13" s="248"/>
      <c r="O13" s="248"/>
      <c r="P13" s="249">
        <v>4</v>
      </c>
      <c r="Q13" s="248">
        <v>3</v>
      </c>
      <c r="R13" s="248">
        <v>5</v>
      </c>
      <c r="S13" s="242" t="s">
        <v>1269</v>
      </c>
      <c r="T13" s="238" t="s">
        <v>1270</v>
      </c>
      <c r="U13" s="212" t="s">
        <v>925</v>
      </c>
      <c r="V13" s="212"/>
      <c r="W13" s="77">
        <f>SUM(L13:R13)</f>
        <v>20</v>
      </c>
      <c r="X13" s="272">
        <f t="shared" si="0"/>
        <v>4</v>
      </c>
      <c r="Y13" s="56" t="s">
        <v>1144</v>
      </c>
      <c r="Z13" s="21" t="s">
        <v>1257</v>
      </c>
      <c r="AA13" s="21" t="s">
        <v>54</v>
      </c>
      <c r="AB13" s="21"/>
    </row>
    <row r="14" spans="1:28" s="173" customFormat="1" ht="114" customHeight="1" x14ac:dyDescent="0.4">
      <c r="A14" s="316" t="s">
        <v>534</v>
      </c>
      <c r="B14" s="316" t="s">
        <v>931</v>
      </c>
      <c r="C14" s="316" t="s">
        <v>2735</v>
      </c>
      <c r="D14" s="316"/>
      <c r="E14" s="318"/>
      <c r="F14" s="366" t="s">
        <v>107</v>
      </c>
      <c r="G14" s="194" t="s">
        <v>2239</v>
      </c>
      <c r="H14" s="376" t="s">
        <v>2149</v>
      </c>
      <c r="I14" s="361" t="s">
        <v>2207</v>
      </c>
      <c r="J14" s="317" t="s">
        <v>1424</v>
      </c>
      <c r="K14" s="366">
        <v>237</v>
      </c>
      <c r="L14" s="248"/>
      <c r="M14" s="248">
        <v>3</v>
      </c>
      <c r="N14" s="248">
        <v>3</v>
      </c>
      <c r="O14" s="248">
        <v>4</v>
      </c>
      <c r="P14" s="249">
        <v>3</v>
      </c>
      <c r="Q14" s="248">
        <v>3</v>
      </c>
      <c r="R14" s="248">
        <v>5</v>
      </c>
      <c r="S14" s="242"/>
      <c r="T14" s="242"/>
      <c r="U14" s="212" t="s">
        <v>925</v>
      </c>
      <c r="V14" s="212" t="s">
        <v>1267</v>
      </c>
      <c r="W14" s="77">
        <f>SUM(L14:R14)</f>
        <v>21</v>
      </c>
      <c r="X14" s="272">
        <f t="shared" si="0"/>
        <v>3.5</v>
      </c>
      <c r="Y14" s="183" t="s">
        <v>2220</v>
      </c>
      <c r="Z14" s="21" t="s">
        <v>1257</v>
      </c>
      <c r="AA14" s="21" t="s">
        <v>54</v>
      </c>
      <c r="AB14" s="21"/>
    </row>
    <row r="15" spans="1:28" s="173" customFormat="1" ht="87" customHeight="1" x14ac:dyDescent="0.4">
      <c r="A15" s="74" t="s">
        <v>534</v>
      </c>
      <c r="B15" s="74" t="s">
        <v>931</v>
      </c>
      <c r="C15" s="74" t="s">
        <v>2845</v>
      </c>
      <c r="D15" s="74"/>
      <c r="E15" s="211" t="s">
        <v>1142</v>
      </c>
      <c r="F15" s="372" t="s">
        <v>39</v>
      </c>
      <c r="G15" s="195" t="s">
        <v>1145</v>
      </c>
      <c r="H15" s="247" t="s">
        <v>535</v>
      </c>
      <c r="I15" s="209" t="s">
        <v>1480</v>
      </c>
      <c r="J15" s="70" t="s">
        <v>1423</v>
      </c>
      <c r="K15" s="213">
        <v>207</v>
      </c>
      <c r="L15" s="250">
        <v>5</v>
      </c>
      <c r="M15" s="250">
        <v>5</v>
      </c>
      <c r="N15" s="250">
        <v>5</v>
      </c>
      <c r="O15" s="250">
        <v>4</v>
      </c>
      <c r="P15" s="251">
        <v>4</v>
      </c>
      <c r="Q15" s="252">
        <v>5</v>
      </c>
      <c r="R15" s="260">
        <v>3</v>
      </c>
      <c r="S15" s="239"/>
      <c r="T15" s="239"/>
      <c r="U15" s="215" t="s">
        <v>925</v>
      </c>
      <c r="V15" s="215" t="s">
        <v>1271</v>
      </c>
      <c r="W15" s="216">
        <f>SUM(L15:R17)</f>
        <v>31</v>
      </c>
      <c r="X15" s="272">
        <f>AVERAGE(L15:R17)</f>
        <v>4.4285714285714288</v>
      </c>
      <c r="Y15" s="21"/>
      <c r="Z15" s="98" t="s">
        <v>1257</v>
      </c>
      <c r="AA15" s="98" t="s">
        <v>54</v>
      </c>
      <c r="AB15" s="98"/>
    </row>
    <row r="16" spans="1:28" s="173" customFormat="1" ht="58.3" x14ac:dyDescent="0.4">
      <c r="A16" s="74"/>
      <c r="B16" s="74"/>
      <c r="C16" s="74" t="s">
        <v>2845</v>
      </c>
      <c r="D16" s="74"/>
      <c r="E16" s="211" t="s">
        <v>1142</v>
      </c>
      <c r="F16" s="374"/>
      <c r="G16" s="200"/>
      <c r="H16" s="247" t="s">
        <v>541</v>
      </c>
      <c r="I16" s="209" t="s">
        <v>1481</v>
      </c>
      <c r="J16" s="70" t="s">
        <v>1423</v>
      </c>
      <c r="K16" s="229">
        <v>211</v>
      </c>
      <c r="L16" s="253"/>
      <c r="M16" s="253"/>
      <c r="N16" s="253"/>
      <c r="O16" s="253"/>
      <c r="P16" s="254"/>
      <c r="Q16" s="252"/>
      <c r="R16" s="261"/>
      <c r="S16" s="231"/>
      <c r="T16" s="231"/>
      <c r="U16" s="217"/>
      <c r="V16" s="217"/>
      <c r="W16" s="218"/>
      <c r="X16" s="272"/>
      <c r="Y16" s="21"/>
      <c r="Z16" s="98"/>
      <c r="AA16" s="98"/>
      <c r="AB16" s="98"/>
    </row>
    <row r="17" spans="1:28" s="173" customFormat="1" ht="58.3" x14ac:dyDescent="0.4">
      <c r="A17" s="74"/>
      <c r="B17" s="74"/>
      <c r="C17" s="74" t="s">
        <v>2845</v>
      </c>
      <c r="D17" s="74" t="s">
        <v>437</v>
      </c>
      <c r="E17" s="211" t="s">
        <v>1142</v>
      </c>
      <c r="F17" s="373"/>
      <c r="G17" s="200"/>
      <c r="H17" s="247" t="s">
        <v>446</v>
      </c>
      <c r="I17" s="209" t="s">
        <v>1470</v>
      </c>
      <c r="J17" s="70" t="s">
        <v>1423</v>
      </c>
      <c r="K17" s="229">
        <v>206</v>
      </c>
      <c r="L17" s="255"/>
      <c r="M17" s="255"/>
      <c r="N17" s="255"/>
      <c r="O17" s="255"/>
      <c r="P17" s="256"/>
      <c r="Q17" s="252"/>
      <c r="R17" s="262"/>
      <c r="S17" s="224"/>
      <c r="T17" s="224"/>
      <c r="U17" s="219"/>
      <c r="V17" s="219"/>
      <c r="W17" s="220"/>
      <c r="X17" s="272"/>
      <c r="Y17" s="21"/>
      <c r="Z17" s="98"/>
      <c r="AA17" s="98"/>
      <c r="AB17" s="98"/>
    </row>
    <row r="18" spans="1:28" s="173" customFormat="1" ht="58.3" x14ac:dyDescent="0.4">
      <c r="A18" s="316"/>
      <c r="B18" s="316"/>
      <c r="C18" s="316" t="s">
        <v>2845</v>
      </c>
      <c r="D18" s="316"/>
      <c r="E18" s="367" t="s">
        <v>1142</v>
      </c>
      <c r="F18" s="360" t="s">
        <v>214</v>
      </c>
      <c r="G18" s="195" t="s">
        <v>215</v>
      </c>
      <c r="H18" s="376" t="s">
        <v>537</v>
      </c>
      <c r="I18" s="361" t="s">
        <v>1481</v>
      </c>
      <c r="J18" s="312" t="s">
        <v>1423</v>
      </c>
      <c r="K18" s="368">
        <v>208</v>
      </c>
      <c r="L18" s="250"/>
      <c r="M18" s="250">
        <v>3</v>
      </c>
      <c r="N18" s="250">
        <v>1</v>
      </c>
      <c r="O18" s="250">
        <v>2</v>
      </c>
      <c r="P18" s="251">
        <v>1</v>
      </c>
      <c r="Q18" s="252">
        <v>1</v>
      </c>
      <c r="R18" s="250">
        <v>3</v>
      </c>
      <c r="S18" s="239" t="s">
        <v>1272</v>
      </c>
      <c r="T18" s="239"/>
      <c r="U18" s="215" t="s">
        <v>1200</v>
      </c>
      <c r="V18" s="215" t="s">
        <v>1253</v>
      </c>
      <c r="W18" s="216">
        <f>SUM(L18:R19)</f>
        <v>11</v>
      </c>
      <c r="X18" s="272">
        <f>AVERAGE(L18:R19)</f>
        <v>1.8333333333333333</v>
      </c>
      <c r="Y18" s="21"/>
      <c r="Z18" s="98" t="s">
        <v>153</v>
      </c>
      <c r="AA18" s="98" t="s">
        <v>1254</v>
      </c>
      <c r="AB18" s="98" t="s">
        <v>216</v>
      </c>
    </row>
    <row r="19" spans="1:28" s="173" customFormat="1" ht="58.3" x14ac:dyDescent="0.4">
      <c r="A19" s="316"/>
      <c r="B19" s="316"/>
      <c r="C19" s="316" t="s">
        <v>2845</v>
      </c>
      <c r="D19" s="316"/>
      <c r="E19" s="367" t="s">
        <v>1142</v>
      </c>
      <c r="F19" s="365"/>
      <c r="G19" s="197"/>
      <c r="H19" s="376" t="s">
        <v>539</v>
      </c>
      <c r="I19" s="361" t="s">
        <v>1481</v>
      </c>
      <c r="J19" s="312" t="s">
        <v>1423</v>
      </c>
      <c r="K19" s="368">
        <v>209</v>
      </c>
      <c r="L19" s="255"/>
      <c r="M19" s="255"/>
      <c r="N19" s="255"/>
      <c r="O19" s="255"/>
      <c r="P19" s="256"/>
      <c r="Q19" s="252"/>
      <c r="R19" s="255"/>
      <c r="S19" s="224"/>
      <c r="T19" s="224"/>
      <c r="U19" s="219"/>
      <c r="V19" s="219"/>
      <c r="W19" s="220"/>
      <c r="Y19" s="21"/>
      <c r="Z19" s="98"/>
      <c r="AA19" s="98"/>
      <c r="AB19" s="98"/>
    </row>
    <row r="20" spans="1:28" s="173" customFormat="1" ht="131.15" x14ac:dyDescent="0.4">
      <c r="A20" s="74" t="s">
        <v>534</v>
      </c>
      <c r="B20" s="74" t="s">
        <v>931</v>
      </c>
      <c r="C20" s="74" t="s">
        <v>2735</v>
      </c>
      <c r="D20" s="74"/>
      <c r="E20" s="77"/>
      <c r="F20" s="213" t="s">
        <v>84</v>
      </c>
      <c r="G20" s="194" t="s">
        <v>2471</v>
      </c>
      <c r="H20" s="247" t="s">
        <v>2147</v>
      </c>
      <c r="I20" s="209" t="s">
        <v>2197</v>
      </c>
      <c r="J20" s="76" t="s">
        <v>1424</v>
      </c>
      <c r="K20" s="229">
        <v>229</v>
      </c>
      <c r="L20" s="248"/>
      <c r="M20" s="248">
        <v>3</v>
      </c>
      <c r="N20" s="248"/>
      <c r="O20" s="248"/>
      <c r="P20" s="249">
        <v>3</v>
      </c>
      <c r="Q20" s="248">
        <v>5</v>
      </c>
      <c r="R20" s="248">
        <v>3</v>
      </c>
      <c r="S20" s="242"/>
      <c r="T20" s="242"/>
      <c r="U20" s="212" t="s">
        <v>925</v>
      </c>
      <c r="V20" s="212"/>
      <c r="W20" s="77">
        <f>SUM(L20:R20)</f>
        <v>14</v>
      </c>
      <c r="X20" s="272">
        <f>AVERAGE(L20:R20)</f>
        <v>3.5</v>
      </c>
      <c r="Y20" s="183" t="s">
        <v>2241</v>
      </c>
      <c r="Z20" s="21" t="s">
        <v>1257</v>
      </c>
      <c r="AA20" s="21" t="s">
        <v>54</v>
      </c>
      <c r="AB20" s="21"/>
    </row>
    <row r="21" spans="1:28" s="173" customFormat="1" ht="58.3" x14ac:dyDescent="0.4">
      <c r="A21" s="316" t="s">
        <v>449</v>
      </c>
      <c r="B21" s="316" t="s">
        <v>968</v>
      </c>
      <c r="C21" s="316" t="s">
        <v>2735</v>
      </c>
      <c r="D21" s="316"/>
      <c r="E21" s="318"/>
      <c r="F21" s="366" t="s">
        <v>164</v>
      </c>
      <c r="G21" s="194" t="s">
        <v>165</v>
      </c>
      <c r="H21" s="376" t="s">
        <v>2637</v>
      </c>
      <c r="I21" s="361" t="s">
        <v>2638</v>
      </c>
      <c r="J21" s="317" t="s">
        <v>2619</v>
      </c>
      <c r="K21" s="366">
        <v>11</v>
      </c>
      <c r="L21" s="248">
        <v>5</v>
      </c>
      <c r="M21" s="248">
        <v>5</v>
      </c>
      <c r="N21" s="248">
        <v>5</v>
      </c>
      <c r="O21" s="248">
        <v>3</v>
      </c>
      <c r="P21" s="249">
        <v>4</v>
      </c>
      <c r="Q21" s="248">
        <v>3</v>
      </c>
      <c r="R21" s="248">
        <v>5</v>
      </c>
      <c r="S21" s="242"/>
      <c r="T21" s="242"/>
      <c r="U21" s="214" t="s">
        <v>925</v>
      </c>
      <c r="V21" s="214" t="s">
        <v>1271</v>
      </c>
      <c r="W21" s="77">
        <f>SUM(L21:R21)</f>
        <v>30</v>
      </c>
      <c r="X21" s="272">
        <f>AVERAGE(L21:R21)</f>
        <v>4.2857142857142856</v>
      </c>
      <c r="Y21" s="21"/>
      <c r="Z21" s="21" t="s">
        <v>1257</v>
      </c>
      <c r="AA21" s="21" t="s">
        <v>54</v>
      </c>
      <c r="AB21" s="21"/>
    </row>
    <row r="22" spans="1:28" s="173" customFormat="1" ht="102" x14ac:dyDescent="0.4">
      <c r="A22" s="74" t="s">
        <v>449</v>
      </c>
      <c r="B22" s="74" t="s">
        <v>968</v>
      </c>
      <c r="C22" s="74" t="s">
        <v>2735</v>
      </c>
      <c r="D22" s="74" t="s">
        <v>451</v>
      </c>
      <c r="E22" s="77"/>
      <c r="F22" s="213" t="s">
        <v>218</v>
      </c>
      <c r="G22" s="194" t="s">
        <v>2639</v>
      </c>
      <c r="H22" s="247" t="s">
        <v>2639</v>
      </c>
      <c r="I22" s="209" t="s">
        <v>2590</v>
      </c>
      <c r="J22" s="76" t="s">
        <v>2640</v>
      </c>
      <c r="K22" s="213">
        <v>113</v>
      </c>
      <c r="L22" s="248" t="s">
        <v>1255</v>
      </c>
      <c r="M22" s="248">
        <v>1</v>
      </c>
      <c r="N22" s="248"/>
      <c r="O22" s="248">
        <v>2</v>
      </c>
      <c r="P22" s="249">
        <v>3</v>
      </c>
      <c r="Q22" s="248">
        <v>3</v>
      </c>
      <c r="R22" s="248">
        <v>1</v>
      </c>
      <c r="S22" s="263" t="s">
        <v>2472</v>
      </c>
      <c r="T22" s="242"/>
      <c r="U22" s="214" t="s">
        <v>1200</v>
      </c>
      <c r="V22" s="20" t="s">
        <v>1273</v>
      </c>
      <c r="W22" s="77">
        <f>SUM(M22:R22)</f>
        <v>10</v>
      </c>
      <c r="X22" s="272">
        <f>AVERAGE(L22:R22)</f>
        <v>2</v>
      </c>
      <c r="Y22" s="21"/>
      <c r="Z22" s="21" t="s">
        <v>153</v>
      </c>
      <c r="AA22" s="21" t="s">
        <v>1254</v>
      </c>
      <c r="AB22" s="21" t="s">
        <v>219</v>
      </c>
    </row>
    <row r="23" spans="1:28" s="173" customFormat="1" ht="43.75" x14ac:dyDescent="0.4">
      <c r="A23" s="316" t="s">
        <v>449</v>
      </c>
      <c r="B23" s="316" t="s">
        <v>968</v>
      </c>
      <c r="C23" s="316" t="s">
        <v>2735</v>
      </c>
      <c r="D23" s="316" t="s">
        <v>451</v>
      </c>
      <c r="E23" s="318"/>
      <c r="F23" s="366" t="s">
        <v>220</v>
      </c>
      <c r="G23" s="194" t="s">
        <v>2641</v>
      </c>
      <c r="H23" s="376" t="s">
        <v>2641</v>
      </c>
      <c r="I23" s="361" t="s">
        <v>2591</v>
      </c>
      <c r="J23" s="317" t="s">
        <v>2640</v>
      </c>
      <c r="K23" s="366">
        <v>114</v>
      </c>
      <c r="L23" s="248" t="s">
        <v>1255</v>
      </c>
      <c r="M23" s="248">
        <v>3</v>
      </c>
      <c r="N23" s="248"/>
      <c r="O23" s="248"/>
      <c r="P23" s="249">
        <v>2</v>
      </c>
      <c r="Q23" s="248">
        <v>3</v>
      </c>
      <c r="R23" s="248">
        <v>1</v>
      </c>
      <c r="S23" s="242" t="s">
        <v>1274</v>
      </c>
      <c r="T23" s="242" t="s">
        <v>1275</v>
      </c>
      <c r="U23" s="214" t="s">
        <v>1200</v>
      </c>
      <c r="V23" s="214" t="s">
        <v>1253</v>
      </c>
      <c r="W23" s="77">
        <f>SUM(M23:R23)</f>
        <v>9</v>
      </c>
      <c r="X23" s="272">
        <f>AVERAGE(L23:R23)</f>
        <v>2.25</v>
      </c>
      <c r="Y23" s="21"/>
      <c r="Z23" s="21" t="s">
        <v>153</v>
      </c>
      <c r="AA23" s="21" t="s">
        <v>1254</v>
      </c>
      <c r="AB23" s="21" t="s">
        <v>221</v>
      </c>
    </row>
    <row r="24" spans="1:28" s="173" customFormat="1" ht="87.45" x14ac:dyDescent="0.4">
      <c r="A24" s="74" t="s">
        <v>534</v>
      </c>
      <c r="B24" s="74" t="s">
        <v>931</v>
      </c>
      <c r="C24" s="73" t="s">
        <v>2849</v>
      </c>
      <c r="D24" s="74"/>
      <c r="E24" s="211" t="s">
        <v>1142</v>
      </c>
      <c r="F24" s="372" t="s">
        <v>47</v>
      </c>
      <c r="G24" s="195" t="s">
        <v>1276</v>
      </c>
      <c r="H24" s="247" t="s">
        <v>2205</v>
      </c>
      <c r="I24" s="209" t="s">
        <v>2206</v>
      </c>
      <c r="J24" s="76" t="s">
        <v>1424</v>
      </c>
      <c r="K24" s="229">
        <v>238</v>
      </c>
      <c r="L24" s="250"/>
      <c r="M24" s="250">
        <v>3</v>
      </c>
      <c r="N24" s="250"/>
      <c r="O24" s="250">
        <v>4</v>
      </c>
      <c r="P24" s="251">
        <v>5</v>
      </c>
      <c r="Q24" s="252">
        <v>5</v>
      </c>
      <c r="R24" s="250">
        <v>5</v>
      </c>
      <c r="S24" s="221" t="s">
        <v>2242</v>
      </c>
      <c r="T24" s="221" t="s">
        <v>1277</v>
      </c>
      <c r="U24" s="215" t="s">
        <v>925</v>
      </c>
      <c r="V24" s="215" t="s">
        <v>1278</v>
      </c>
      <c r="W24" s="216">
        <f>SUM(O24:R31)+N26+M24+L27</f>
        <v>30</v>
      </c>
      <c r="X24" s="272">
        <f>AVERAGE(L24:R31)</f>
        <v>4.2222222222222223</v>
      </c>
      <c r="Y24" s="96" t="s">
        <v>974</v>
      </c>
      <c r="Z24" s="98" t="s">
        <v>1257</v>
      </c>
      <c r="AA24" s="98" t="s">
        <v>54</v>
      </c>
      <c r="AB24" s="98" t="s">
        <v>2253</v>
      </c>
    </row>
    <row r="25" spans="1:28" s="173" customFormat="1" ht="61.3" customHeight="1" x14ac:dyDescent="0.4">
      <c r="A25" s="74" t="s">
        <v>534</v>
      </c>
      <c r="B25" s="74" t="s">
        <v>931</v>
      </c>
      <c r="C25" s="73" t="s">
        <v>2849</v>
      </c>
      <c r="D25" s="74"/>
      <c r="E25" s="211" t="s">
        <v>1142</v>
      </c>
      <c r="F25" s="374"/>
      <c r="G25" s="196"/>
      <c r="H25" s="247" t="s">
        <v>2136</v>
      </c>
      <c r="I25" s="209" t="s">
        <v>2204</v>
      </c>
      <c r="J25" s="76" t="s">
        <v>1424</v>
      </c>
      <c r="K25" s="229">
        <v>239</v>
      </c>
      <c r="L25" s="255"/>
      <c r="M25" s="253"/>
      <c r="N25" s="255"/>
      <c r="O25" s="253"/>
      <c r="P25" s="254"/>
      <c r="Q25" s="252"/>
      <c r="R25" s="253"/>
      <c r="S25" s="230"/>
      <c r="T25" s="231"/>
      <c r="U25" s="217"/>
      <c r="V25" s="217"/>
      <c r="W25" s="218"/>
      <c r="X25" s="272"/>
      <c r="Y25" s="98"/>
      <c r="Z25" s="98"/>
      <c r="AA25" s="98"/>
      <c r="AB25" s="98"/>
    </row>
    <row r="26" spans="1:28" s="173" customFormat="1" ht="72.900000000000006" x14ac:dyDescent="0.4">
      <c r="A26" s="74" t="s">
        <v>534</v>
      </c>
      <c r="B26" s="74" t="s">
        <v>931</v>
      </c>
      <c r="C26" s="73" t="s">
        <v>2875</v>
      </c>
      <c r="D26" s="74" t="s">
        <v>567</v>
      </c>
      <c r="E26" s="211" t="s">
        <v>1142</v>
      </c>
      <c r="F26" s="374"/>
      <c r="G26" s="196"/>
      <c r="H26" s="247" t="s">
        <v>614</v>
      </c>
      <c r="I26" s="209" t="s">
        <v>1496</v>
      </c>
      <c r="J26" s="70" t="s">
        <v>1423</v>
      </c>
      <c r="K26" s="213">
        <v>240</v>
      </c>
      <c r="L26" s="248">
        <v>4</v>
      </c>
      <c r="M26" s="253"/>
      <c r="N26" s="248">
        <v>5</v>
      </c>
      <c r="O26" s="253"/>
      <c r="P26" s="254"/>
      <c r="Q26" s="252"/>
      <c r="R26" s="253"/>
      <c r="S26" s="230"/>
      <c r="T26" s="231"/>
      <c r="U26" s="217"/>
      <c r="V26" s="217"/>
      <c r="W26" s="218"/>
      <c r="X26" s="272"/>
      <c r="Y26" s="98"/>
      <c r="Z26" s="98"/>
      <c r="AA26" s="98"/>
      <c r="AB26" s="98"/>
    </row>
    <row r="27" spans="1:28" s="173" customFormat="1" ht="43.75" x14ac:dyDescent="0.4">
      <c r="A27" s="74" t="s">
        <v>455</v>
      </c>
      <c r="B27" s="74" t="s">
        <v>931</v>
      </c>
      <c r="C27" s="73" t="s">
        <v>2849</v>
      </c>
      <c r="D27" s="74"/>
      <c r="E27" s="211" t="s">
        <v>1142</v>
      </c>
      <c r="F27" s="374"/>
      <c r="G27" s="196"/>
      <c r="H27" s="247" t="s">
        <v>2203</v>
      </c>
      <c r="I27" s="209" t="s">
        <v>1579</v>
      </c>
      <c r="J27" s="76" t="s">
        <v>1424</v>
      </c>
      <c r="K27" s="229">
        <v>233</v>
      </c>
      <c r="L27" s="248">
        <v>3</v>
      </c>
      <c r="M27" s="253"/>
      <c r="N27" s="264"/>
      <c r="O27" s="253"/>
      <c r="P27" s="254"/>
      <c r="Q27" s="252"/>
      <c r="R27" s="253"/>
      <c r="S27" s="230"/>
      <c r="T27" s="231"/>
      <c r="U27" s="217"/>
      <c r="V27" s="217"/>
      <c r="W27" s="218"/>
      <c r="X27" s="272"/>
      <c r="Y27" s="98"/>
      <c r="Z27" s="98"/>
      <c r="AA27" s="98"/>
      <c r="AB27" s="98"/>
    </row>
    <row r="28" spans="1:28" s="173" customFormat="1" ht="72.900000000000006" x14ac:dyDescent="0.4">
      <c r="A28" s="74" t="s">
        <v>534</v>
      </c>
      <c r="B28" s="74" t="s">
        <v>931</v>
      </c>
      <c r="C28" s="73" t="s">
        <v>2849</v>
      </c>
      <c r="D28" s="74" t="s">
        <v>900</v>
      </c>
      <c r="E28" s="211" t="s">
        <v>1142</v>
      </c>
      <c r="F28" s="374"/>
      <c r="G28" s="196"/>
      <c r="H28" s="247" t="s">
        <v>1714</v>
      </c>
      <c r="I28" s="209" t="s">
        <v>1706</v>
      </c>
      <c r="J28" s="76" t="s">
        <v>1450</v>
      </c>
      <c r="K28" s="213">
        <v>222</v>
      </c>
      <c r="L28" s="248">
        <v>4</v>
      </c>
      <c r="M28" s="253"/>
      <c r="N28" s="265"/>
      <c r="O28" s="253"/>
      <c r="P28" s="254"/>
      <c r="Q28" s="252"/>
      <c r="R28" s="253"/>
      <c r="S28" s="230"/>
      <c r="T28" s="231"/>
      <c r="U28" s="217"/>
      <c r="V28" s="217"/>
      <c r="W28" s="218"/>
      <c r="X28" s="272"/>
      <c r="Y28" s="98"/>
      <c r="Z28" s="98"/>
      <c r="AA28" s="98"/>
      <c r="AB28" s="98"/>
    </row>
    <row r="29" spans="1:28" s="173" customFormat="1" ht="43.75" x14ac:dyDescent="0.4">
      <c r="A29" s="74"/>
      <c r="B29" s="74"/>
      <c r="C29" s="77"/>
      <c r="D29" s="77"/>
      <c r="E29" s="211" t="s">
        <v>1142</v>
      </c>
      <c r="F29" s="374"/>
      <c r="G29" s="196"/>
      <c r="H29" s="247" t="s">
        <v>1711</v>
      </c>
      <c r="I29" s="209" t="s">
        <v>1707</v>
      </c>
      <c r="J29" s="76" t="s">
        <v>1450</v>
      </c>
      <c r="K29" s="213">
        <v>225</v>
      </c>
      <c r="L29" s="250"/>
      <c r="M29" s="253"/>
      <c r="N29" s="265"/>
      <c r="O29" s="253"/>
      <c r="P29" s="254"/>
      <c r="Q29" s="252"/>
      <c r="R29" s="253"/>
      <c r="S29" s="230"/>
      <c r="T29" s="231"/>
      <c r="U29" s="217"/>
      <c r="V29" s="217"/>
      <c r="W29" s="218"/>
      <c r="X29" s="272"/>
      <c r="Y29" s="98"/>
      <c r="Z29" s="98"/>
      <c r="AA29" s="98"/>
      <c r="AB29" s="98"/>
    </row>
    <row r="30" spans="1:28" s="173" customFormat="1" ht="43.75" x14ac:dyDescent="0.4">
      <c r="A30" s="74"/>
      <c r="B30" s="74"/>
      <c r="C30" s="77"/>
      <c r="D30" s="77"/>
      <c r="E30" s="211" t="s">
        <v>1142</v>
      </c>
      <c r="F30" s="374"/>
      <c r="G30" s="196"/>
      <c r="H30" s="247" t="s">
        <v>1710</v>
      </c>
      <c r="I30" s="209" t="s">
        <v>1707</v>
      </c>
      <c r="J30" s="76" t="s">
        <v>1450</v>
      </c>
      <c r="K30" s="229">
        <v>226</v>
      </c>
      <c r="L30" s="253"/>
      <c r="M30" s="253"/>
      <c r="N30" s="265"/>
      <c r="O30" s="253"/>
      <c r="P30" s="254"/>
      <c r="Q30" s="252"/>
      <c r="R30" s="253"/>
      <c r="S30" s="230"/>
      <c r="T30" s="231"/>
      <c r="U30" s="217"/>
      <c r="V30" s="217"/>
      <c r="W30" s="218"/>
      <c r="X30" s="272"/>
      <c r="Y30" s="98"/>
      <c r="Z30" s="98"/>
      <c r="AA30" s="98"/>
      <c r="AB30" s="98"/>
    </row>
    <row r="31" spans="1:28" s="173" customFormat="1" ht="43.75" x14ac:dyDescent="0.4">
      <c r="A31" s="74"/>
      <c r="B31" s="74"/>
      <c r="C31" s="77"/>
      <c r="D31" s="77"/>
      <c r="E31" s="211" t="s">
        <v>1142</v>
      </c>
      <c r="F31" s="373"/>
      <c r="G31" s="197"/>
      <c r="H31" s="247" t="s">
        <v>1709</v>
      </c>
      <c r="I31" s="209" t="s">
        <v>1708</v>
      </c>
      <c r="J31" s="76" t="s">
        <v>1425</v>
      </c>
      <c r="K31" s="229">
        <v>454</v>
      </c>
      <c r="L31" s="255"/>
      <c r="M31" s="255"/>
      <c r="N31" s="266"/>
      <c r="O31" s="255"/>
      <c r="P31" s="256"/>
      <c r="Q31" s="252"/>
      <c r="R31" s="255"/>
      <c r="S31" s="232"/>
      <c r="T31" s="224"/>
      <c r="U31" s="219"/>
      <c r="V31" s="219"/>
      <c r="W31" s="220"/>
      <c r="Y31" s="98"/>
      <c r="Z31" s="98"/>
      <c r="AA31" s="98"/>
      <c r="AB31" s="98"/>
    </row>
    <row r="32" spans="1:28" s="173" customFormat="1" ht="58.3" x14ac:dyDescent="0.4">
      <c r="A32" s="316" t="s">
        <v>534</v>
      </c>
      <c r="B32" s="316" t="s">
        <v>931</v>
      </c>
      <c r="C32" s="316" t="s">
        <v>2735</v>
      </c>
      <c r="D32" s="316"/>
      <c r="E32" s="359"/>
      <c r="F32" s="360" t="s">
        <v>190</v>
      </c>
      <c r="G32" s="195" t="s">
        <v>1175</v>
      </c>
      <c r="H32" s="376" t="s">
        <v>2145</v>
      </c>
      <c r="I32" s="361" t="s">
        <v>1486</v>
      </c>
      <c r="J32" s="317" t="s">
        <v>2195</v>
      </c>
      <c r="K32" s="368">
        <v>313</v>
      </c>
      <c r="L32" s="250">
        <v>5</v>
      </c>
      <c r="M32" s="250">
        <v>3</v>
      </c>
      <c r="N32" s="248">
        <v>5</v>
      </c>
      <c r="O32" s="250"/>
      <c r="P32" s="251">
        <v>5</v>
      </c>
      <c r="Q32" s="252" t="s">
        <v>1279</v>
      </c>
      <c r="R32" s="250">
        <v>5</v>
      </c>
      <c r="S32" s="233" t="s">
        <v>2473</v>
      </c>
      <c r="T32" s="221" t="s">
        <v>2474</v>
      </c>
      <c r="U32" s="223" t="s">
        <v>925</v>
      </c>
      <c r="V32" s="234" t="s">
        <v>1280</v>
      </c>
      <c r="W32" s="216">
        <f>R32+P32+N32+M32+L32</f>
        <v>23</v>
      </c>
      <c r="X32" s="272">
        <f>AVERAGE(L32:R35)</f>
        <v>4.7142857142857144</v>
      </c>
      <c r="Y32" s="96" t="s">
        <v>989</v>
      </c>
      <c r="Z32" s="98" t="s">
        <v>1257</v>
      </c>
      <c r="AA32" s="98" t="s">
        <v>54</v>
      </c>
      <c r="AB32" s="98" t="s">
        <v>2254</v>
      </c>
    </row>
    <row r="33" spans="1:28" s="173" customFormat="1" ht="29.15" x14ac:dyDescent="0.4">
      <c r="A33" s="316" t="s">
        <v>534</v>
      </c>
      <c r="B33" s="316" t="s">
        <v>931</v>
      </c>
      <c r="C33" s="316" t="s">
        <v>389</v>
      </c>
      <c r="D33" s="316"/>
      <c r="E33" s="362"/>
      <c r="F33" s="363"/>
      <c r="G33" s="196"/>
      <c r="H33" s="376" t="s">
        <v>2144</v>
      </c>
      <c r="I33" s="361" t="s">
        <v>1487</v>
      </c>
      <c r="J33" s="317" t="s">
        <v>2878</v>
      </c>
      <c r="K33" s="368">
        <v>448</v>
      </c>
      <c r="L33" s="255"/>
      <c r="M33" s="253"/>
      <c r="N33" s="250"/>
      <c r="O33" s="253"/>
      <c r="P33" s="254"/>
      <c r="Q33" s="252"/>
      <c r="R33" s="253"/>
      <c r="S33" s="231"/>
      <c r="T33" s="231"/>
      <c r="U33" s="235"/>
      <c r="V33" s="236"/>
      <c r="W33" s="218"/>
      <c r="X33" s="272"/>
      <c r="Y33" s="98"/>
      <c r="Z33" s="98"/>
      <c r="AA33" s="98"/>
      <c r="AB33" s="98"/>
    </row>
    <row r="34" spans="1:28" s="173" customFormat="1" ht="43.75" x14ac:dyDescent="0.4">
      <c r="A34" s="316" t="s">
        <v>422</v>
      </c>
      <c r="B34" s="316"/>
      <c r="C34" s="316" t="s">
        <v>389</v>
      </c>
      <c r="D34" s="316"/>
      <c r="E34" s="362"/>
      <c r="F34" s="363"/>
      <c r="G34" s="196"/>
      <c r="H34" s="376" t="s">
        <v>2202</v>
      </c>
      <c r="I34" s="361" t="s">
        <v>1579</v>
      </c>
      <c r="J34" s="317" t="s">
        <v>1424</v>
      </c>
      <c r="K34" s="368">
        <v>232</v>
      </c>
      <c r="L34" s="248">
        <v>5</v>
      </c>
      <c r="M34" s="253"/>
      <c r="N34" s="253"/>
      <c r="O34" s="253"/>
      <c r="P34" s="254"/>
      <c r="Q34" s="252"/>
      <c r="R34" s="253"/>
      <c r="S34" s="231"/>
      <c r="T34" s="231"/>
      <c r="U34" s="235"/>
      <c r="V34" s="236"/>
      <c r="W34" s="218"/>
      <c r="X34" s="272"/>
      <c r="Y34" s="98"/>
      <c r="Z34" s="98"/>
      <c r="AA34" s="98"/>
      <c r="AB34" s="98"/>
    </row>
    <row r="35" spans="1:28" s="173" customFormat="1" ht="75.45" customHeight="1" x14ac:dyDescent="0.4">
      <c r="A35" s="316" t="s">
        <v>422</v>
      </c>
      <c r="B35" s="316"/>
      <c r="C35" s="316" t="s">
        <v>2866</v>
      </c>
      <c r="D35" s="316"/>
      <c r="E35" s="364"/>
      <c r="F35" s="365"/>
      <c r="G35" s="197"/>
      <c r="H35" s="376" t="s">
        <v>577</v>
      </c>
      <c r="I35" s="361" t="s">
        <v>1485</v>
      </c>
      <c r="J35" s="312" t="s">
        <v>1423</v>
      </c>
      <c r="K35" s="368">
        <v>235</v>
      </c>
      <c r="L35" s="248">
        <v>5</v>
      </c>
      <c r="M35" s="255"/>
      <c r="N35" s="255"/>
      <c r="O35" s="255"/>
      <c r="P35" s="256"/>
      <c r="Q35" s="252"/>
      <c r="R35" s="255"/>
      <c r="S35" s="224"/>
      <c r="T35" s="224"/>
      <c r="U35" s="226"/>
      <c r="V35" s="237"/>
      <c r="W35" s="220"/>
      <c r="Y35" s="98"/>
      <c r="Z35" s="98"/>
      <c r="AA35" s="98"/>
      <c r="AB35" s="98"/>
    </row>
    <row r="36" spans="1:28" s="173" customFormat="1" ht="43.75" x14ac:dyDescent="0.4">
      <c r="A36" s="74" t="s">
        <v>422</v>
      </c>
      <c r="B36" s="74" t="s">
        <v>1047</v>
      </c>
      <c r="C36" s="73" t="s">
        <v>2849</v>
      </c>
      <c r="D36" s="74"/>
      <c r="E36" s="77" t="s">
        <v>1142</v>
      </c>
      <c r="F36" s="213" t="s">
        <v>115</v>
      </c>
      <c r="G36" s="194" t="s">
        <v>116</v>
      </c>
      <c r="H36" s="247" t="s">
        <v>2196</v>
      </c>
      <c r="I36" s="209" t="s">
        <v>1579</v>
      </c>
      <c r="J36" s="76" t="s">
        <v>1424</v>
      </c>
      <c r="K36" s="229">
        <v>227</v>
      </c>
      <c r="L36" s="248"/>
      <c r="M36" s="248">
        <v>3</v>
      </c>
      <c r="N36" s="248">
        <v>1</v>
      </c>
      <c r="O36" s="248">
        <v>3</v>
      </c>
      <c r="P36" s="249">
        <v>5</v>
      </c>
      <c r="Q36" s="248">
        <v>5</v>
      </c>
      <c r="R36" s="248">
        <v>3</v>
      </c>
      <c r="S36" s="242"/>
      <c r="T36" s="242"/>
      <c r="U36" s="212" t="s">
        <v>1200</v>
      </c>
      <c r="V36" s="212" t="s">
        <v>1281</v>
      </c>
      <c r="W36" s="77">
        <f>SUM(L36:R36)</f>
        <v>20</v>
      </c>
      <c r="X36" s="272">
        <f>AVERAGE(L36:R36)</f>
        <v>3.3333333333333335</v>
      </c>
      <c r="Y36" s="21"/>
      <c r="Z36" s="21" t="s">
        <v>87</v>
      </c>
      <c r="AA36" s="21" t="s">
        <v>1282</v>
      </c>
      <c r="AB36" s="21" t="s">
        <v>117</v>
      </c>
    </row>
    <row r="37" spans="1:28" s="173" customFormat="1" ht="58.3" x14ac:dyDescent="0.4">
      <c r="A37" s="316" t="s">
        <v>422</v>
      </c>
      <c r="B37" s="316" t="s">
        <v>996</v>
      </c>
      <c r="C37" s="316" t="s">
        <v>2867</v>
      </c>
      <c r="D37" s="316" t="s">
        <v>513</v>
      </c>
      <c r="E37" s="318"/>
      <c r="F37" s="366" t="s">
        <v>166</v>
      </c>
      <c r="G37" s="194" t="s">
        <v>167</v>
      </c>
      <c r="H37" s="376" t="s">
        <v>2146</v>
      </c>
      <c r="I37" s="361" t="s">
        <v>2201</v>
      </c>
      <c r="J37" s="317" t="s">
        <v>1424</v>
      </c>
      <c r="K37" s="366">
        <v>234</v>
      </c>
      <c r="L37" s="248">
        <v>5</v>
      </c>
      <c r="M37" s="248">
        <v>5</v>
      </c>
      <c r="N37" s="248">
        <v>5</v>
      </c>
      <c r="O37" s="248">
        <v>3</v>
      </c>
      <c r="P37" s="249">
        <v>5</v>
      </c>
      <c r="Q37" s="248">
        <v>3</v>
      </c>
      <c r="R37" s="248">
        <v>5</v>
      </c>
      <c r="S37" s="242"/>
      <c r="T37" s="242"/>
      <c r="U37" s="214" t="s">
        <v>925</v>
      </c>
      <c r="V37" s="214" t="s">
        <v>1271</v>
      </c>
      <c r="W37" s="77">
        <f>SUM(L37:R37)</f>
        <v>31</v>
      </c>
      <c r="X37" s="272">
        <f>AVERAGE(L37:R37)</f>
        <v>4.4285714285714288</v>
      </c>
      <c r="Y37" s="21"/>
      <c r="Z37" s="21" t="s">
        <v>1257</v>
      </c>
      <c r="AA37" s="21" t="s">
        <v>54</v>
      </c>
      <c r="AB37" s="21"/>
    </row>
    <row r="38" spans="1:28" s="173" customFormat="1" ht="144.9" customHeight="1" x14ac:dyDescent="0.4">
      <c r="A38" s="74" t="s">
        <v>404</v>
      </c>
      <c r="B38" s="74" t="s">
        <v>996</v>
      </c>
      <c r="C38" s="77" t="s">
        <v>389</v>
      </c>
      <c r="D38" s="77" t="s">
        <v>415</v>
      </c>
      <c r="E38" s="77"/>
      <c r="F38" s="213" t="s">
        <v>176</v>
      </c>
      <c r="G38" s="194" t="s">
        <v>177</v>
      </c>
      <c r="H38" s="247" t="s">
        <v>418</v>
      </c>
      <c r="I38" s="210"/>
      <c r="J38" s="74" t="s">
        <v>1418</v>
      </c>
      <c r="K38" s="213">
        <v>608</v>
      </c>
      <c r="L38" s="248">
        <v>5</v>
      </c>
      <c r="M38" s="248">
        <v>3</v>
      </c>
      <c r="N38" s="248"/>
      <c r="O38" s="248">
        <v>3</v>
      </c>
      <c r="P38" s="249">
        <v>3</v>
      </c>
      <c r="Q38" s="248" t="s">
        <v>1283</v>
      </c>
      <c r="R38" s="248">
        <v>5</v>
      </c>
      <c r="S38" s="263" t="s">
        <v>2475</v>
      </c>
      <c r="T38" s="238" t="s">
        <v>2476</v>
      </c>
      <c r="U38" s="212" t="s">
        <v>925</v>
      </c>
      <c r="V38" s="212" t="s">
        <v>1267</v>
      </c>
      <c r="W38" s="77">
        <f>SUM(L38:M38)+SUM(O38:P38)+R38+3</f>
        <v>22</v>
      </c>
      <c r="X38" s="272">
        <f>AVERAGE(L38:R38)</f>
        <v>3.8</v>
      </c>
      <c r="Y38" s="56" t="s">
        <v>1003</v>
      </c>
      <c r="Z38" s="21" t="s">
        <v>1257</v>
      </c>
      <c r="AA38" s="21" t="s">
        <v>54</v>
      </c>
      <c r="AB38" s="21" t="s">
        <v>1284</v>
      </c>
    </row>
    <row r="39" spans="1:28" s="173" customFormat="1" ht="165.45" customHeight="1" x14ac:dyDescent="0.4">
      <c r="A39" s="316" t="s">
        <v>422</v>
      </c>
      <c r="B39" s="316"/>
      <c r="C39" s="318" t="s">
        <v>392</v>
      </c>
      <c r="D39" s="318" t="s">
        <v>415</v>
      </c>
      <c r="E39" s="318"/>
      <c r="F39" s="366" t="s">
        <v>222</v>
      </c>
      <c r="G39" s="194" t="s">
        <v>223</v>
      </c>
      <c r="H39" s="376" t="s">
        <v>2155</v>
      </c>
      <c r="I39" s="361" t="s">
        <v>1642</v>
      </c>
      <c r="J39" s="312" t="s">
        <v>1419</v>
      </c>
      <c r="K39" s="368">
        <v>164</v>
      </c>
      <c r="L39" s="248">
        <v>1</v>
      </c>
      <c r="M39" s="248">
        <v>3</v>
      </c>
      <c r="N39" s="248">
        <v>1</v>
      </c>
      <c r="O39" s="248">
        <v>4</v>
      </c>
      <c r="P39" s="249">
        <v>1</v>
      </c>
      <c r="Q39" s="248">
        <v>1</v>
      </c>
      <c r="R39" s="248">
        <v>1</v>
      </c>
      <c r="S39" s="242"/>
      <c r="T39" s="238" t="s">
        <v>2240</v>
      </c>
      <c r="U39" s="214" t="s">
        <v>1200</v>
      </c>
      <c r="V39" s="214" t="s">
        <v>1253</v>
      </c>
      <c r="W39" s="77">
        <f>SUM(L39:N39)+SUM(P39:R39)+4</f>
        <v>12</v>
      </c>
      <c r="X39" s="272">
        <f>AVERAGE(L39:R39)</f>
        <v>1.7142857142857142</v>
      </c>
      <c r="Y39" s="21"/>
      <c r="Z39" s="21" t="s">
        <v>153</v>
      </c>
      <c r="AA39" s="21" t="s">
        <v>1254</v>
      </c>
      <c r="AB39" s="21" t="s">
        <v>224</v>
      </c>
    </row>
    <row r="40" spans="1:28" s="173" customFormat="1" ht="58.3" x14ac:dyDescent="0.4">
      <c r="A40" s="74" t="s">
        <v>432</v>
      </c>
      <c r="B40" s="74"/>
      <c r="C40" s="74" t="s">
        <v>392</v>
      </c>
      <c r="D40" s="74"/>
      <c r="E40" s="216"/>
      <c r="F40" s="372" t="s">
        <v>228</v>
      </c>
      <c r="G40" s="195" t="s">
        <v>2221</v>
      </c>
      <c r="H40" s="247" t="s">
        <v>2154</v>
      </c>
      <c r="I40" s="209" t="s">
        <v>1464</v>
      </c>
      <c r="J40" s="70" t="s">
        <v>1419</v>
      </c>
      <c r="K40" s="229">
        <v>194</v>
      </c>
      <c r="L40" s="248">
        <v>1</v>
      </c>
      <c r="M40" s="250">
        <v>1</v>
      </c>
      <c r="N40" s="250">
        <v>1</v>
      </c>
      <c r="O40" s="250">
        <v>4</v>
      </c>
      <c r="P40" s="251">
        <v>1</v>
      </c>
      <c r="Q40" s="252">
        <v>1</v>
      </c>
      <c r="R40" s="250">
        <v>1</v>
      </c>
      <c r="S40" s="239"/>
      <c r="T40" s="221" t="s">
        <v>1285</v>
      </c>
      <c r="U40" s="215" t="s">
        <v>1200</v>
      </c>
      <c r="V40" s="215" t="s">
        <v>1253</v>
      </c>
      <c r="W40" s="216">
        <f>SUM(M40:R42)+L40</f>
        <v>10</v>
      </c>
      <c r="X40" s="272">
        <f>AVERAGE(L40:R42)</f>
        <v>1.375</v>
      </c>
      <c r="Y40" s="98"/>
      <c r="Z40" s="98" t="s">
        <v>153</v>
      </c>
      <c r="AA40" s="98" t="s">
        <v>1254</v>
      </c>
      <c r="AB40" s="98" t="s">
        <v>140</v>
      </c>
    </row>
    <row r="41" spans="1:28" s="173" customFormat="1" ht="58.4" customHeight="1" x14ac:dyDescent="0.4">
      <c r="A41" s="74" t="s">
        <v>428</v>
      </c>
      <c r="B41" s="74"/>
      <c r="C41" s="77" t="s">
        <v>392</v>
      </c>
      <c r="D41" s="77" t="s">
        <v>415</v>
      </c>
      <c r="E41" s="218"/>
      <c r="F41" s="374"/>
      <c r="G41" s="196"/>
      <c r="H41" s="247" t="s">
        <v>2156</v>
      </c>
      <c r="I41" s="209" t="s">
        <v>1463</v>
      </c>
      <c r="J41" s="70" t="s">
        <v>1419</v>
      </c>
      <c r="K41" s="229">
        <v>163</v>
      </c>
      <c r="L41" s="250">
        <v>1</v>
      </c>
      <c r="M41" s="253"/>
      <c r="N41" s="253"/>
      <c r="O41" s="253"/>
      <c r="P41" s="254"/>
      <c r="Q41" s="252"/>
      <c r="R41" s="253"/>
      <c r="S41" s="231"/>
      <c r="T41" s="230"/>
      <c r="U41" s="217"/>
      <c r="V41" s="217"/>
      <c r="W41" s="218"/>
      <c r="X41" s="272"/>
      <c r="Y41" s="98"/>
      <c r="Z41" s="98"/>
      <c r="AA41" s="98"/>
      <c r="AB41" s="98"/>
    </row>
    <row r="42" spans="1:28" s="173" customFormat="1" ht="43.75" x14ac:dyDescent="0.4">
      <c r="A42" s="74"/>
      <c r="B42" s="74"/>
      <c r="C42" s="73" t="s">
        <v>2849</v>
      </c>
      <c r="D42" s="74" t="s">
        <v>415</v>
      </c>
      <c r="E42" s="220"/>
      <c r="F42" s="373"/>
      <c r="G42" s="197"/>
      <c r="H42" s="247" t="s">
        <v>2153</v>
      </c>
      <c r="I42" s="209" t="s">
        <v>1465</v>
      </c>
      <c r="J42" s="70" t="s">
        <v>1419</v>
      </c>
      <c r="K42" s="213">
        <v>195</v>
      </c>
      <c r="L42" s="255"/>
      <c r="M42" s="255"/>
      <c r="N42" s="255"/>
      <c r="O42" s="255"/>
      <c r="P42" s="256"/>
      <c r="Q42" s="252"/>
      <c r="R42" s="255"/>
      <c r="S42" s="224"/>
      <c r="T42" s="232"/>
      <c r="U42" s="219"/>
      <c r="V42" s="219"/>
      <c r="W42" s="220"/>
      <c r="Y42" s="98"/>
      <c r="Z42" s="98"/>
      <c r="AA42" s="98"/>
      <c r="AB42" s="98"/>
    </row>
    <row r="43" spans="1:28" s="173" customFormat="1" ht="111" customHeight="1" x14ac:dyDescent="0.4">
      <c r="A43" s="316" t="s">
        <v>422</v>
      </c>
      <c r="B43" s="316" t="s">
        <v>1018</v>
      </c>
      <c r="C43" s="316" t="s">
        <v>2735</v>
      </c>
      <c r="D43" s="316" t="s">
        <v>582</v>
      </c>
      <c r="E43" s="318"/>
      <c r="F43" s="366" t="s">
        <v>1146</v>
      </c>
      <c r="G43" s="194" t="s">
        <v>1019</v>
      </c>
      <c r="H43" s="376" t="s">
        <v>583</v>
      </c>
      <c r="I43" s="361" t="s">
        <v>1489</v>
      </c>
      <c r="J43" s="316" t="s">
        <v>1418</v>
      </c>
      <c r="K43" s="366">
        <v>614</v>
      </c>
      <c r="L43" s="248">
        <v>3</v>
      </c>
      <c r="M43" s="248" t="s">
        <v>1286</v>
      </c>
      <c r="N43" s="248">
        <v>5</v>
      </c>
      <c r="O43" s="248">
        <v>5</v>
      </c>
      <c r="P43" s="249" t="s">
        <v>1287</v>
      </c>
      <c r="Q43" s="248">
        <v>3</v>
      </c>
      <c r="R43" s="248">
        <v>5</v>
      </c>
      <c r="S43" s="242"/>
      <c r="T43" s="238" t="s">
        <v>1288</v>
      </c>
      <c r="U43" s="214" t="s">
        <v>925</v>
      </c>
      <c r="V43" s="214" t="s">
        <v>1271</v>
      </c>
      <c r="W43" s="77">
        <f>SUM(Q43:R43)+L43+N43+5+5</f>
        <v>26</v>
      </c>
      <c r="X43" s="272">
        <f>AVERAGE(L43:R43)</f>
        <v>4.2</v>
      </c>
      <c r="Y43" s="21"/>
      <c r="Z43" s="21" t="s">
        <v>1257</v>
      </c>
      <c r="AA43" s="21" t="s">
        <v>54</v>
      </c>
      <c r="AB43" s="21" t="s">
        <v>1289</v>
      </c>
    </row>
    <row r="44" spans="1:28" s="173" customFormat="1" ht="72.900000000000006" x14ac:dyDescent="0.4">
      <c r="A44" s="74" t="s">
        <v>422</v>
      </c>
      <c r="B44" s="74" t="s">
        <v>1018</v>
      </c>
      <c r="C44" s="74" t="s">
        <v>2865</v>
      </c>
      <c r="D44" s="77" t="s">
        <v>451</v>
      </c>
      <c r="E44" s="77"/>
      <c r="F44" s="213" t="s">
        <v>1147</v>
      </c>
      <c r="G44" s="194" t="s">
        <v>1148</v>
      </c>
      <c r="H44" s="247" t="s">
        <v>594</v>
      </c>
      <c r="I44" s="210"/>
      <c r="J44" s="74" t="s">
        <v>1429</v>
      </c>
      <c r="K44" s="213">
        <v>625</v>
      </c>
      <c r="L44" s="248">
        <v>5</v>
      </c>
      <c r="M44" s="248">
        <v>3</v>
      </c>
      <c r="N44" s="248">
        <v>5</v>
      </c>
      <c r="O44" s="248">
        <v>5</v>
      </c>
      <c r="P44" s="249">
        <v>5</v>
      </c>
      <c r="Q44" s="248">
        <v>3</v>
      </c>
      <c r="R44" s="248">
        <v>5</v>
      </c>
      <c r="S44" s="238" t="s">
        <v>1290</v>
      </c>
      <c r="T44" s="242"/>
      <c r="U44" s="214" t="s">
        <v>925</v>
      </c>
      <c r="V44" s="214" t="s">
        <v>1271</v>
      </c>
      <c r="W44" s="77">
        <f>SUM(L44:R44)</f>
        <v>31</v>
      </c>
      <c r="X44" s="272">
        <f>AVERAGE(L44:R44)</f>
        <v>4.4285714285714288</v>
      </c>
      <c r="Y44" s="21"/>
      <c r="Z44" s="21" t="s">
        <v>1257</v>
      </c>
      <c r="AA44" s="21" t="s">
        <v>54</v>
      </c>
      <c r="AB44" s="21" t="s">
        <v>1291</v>
      </c>
    </row>
    <row r="45" spans="1:28" s="173" customFormat="1" ht="58.3" customHeight="1" x14ac:dyDescent="0.4">
      <c r="A45" s="316" t="s">
        <v>494</v>
      </c>
      <c r="B45" s="316" t="s">
        <v>1018</v>
      </c>
      <c r="C45" s="316" t="s">
        <v>2735</v>
      </c>
      <c r="D45" s="316" t="s">
        <v>490</v>
      </c>
      <c r="E45" s="359"/>
      <c r="F45" s="360" t="s">
        <v>1149</v>
      </c>
      <c r="G45" s="195" t="s">
        <v>2701</v>
      </c>
      <c r="H45" s="376" t="s">
        <v>498</v>
      </c>
      <c r="I45" s="361" t="s">
        <v>1473</v>
      </c>
      <c r="J45" s="316" t="s">
        <v>1422</v>
      </c>
      <c r="K45" s="366">
        <v>143</v>
      </c>
      <c r="L45" s="248">
        <v>5</v>
      </c>
      <c r="M45" s="250">
        <v>3</v>
      </c>
      <c r="N45" s="250">
        <v>5</v>
      </c>
      <c r="O45" s="250" t="s">
        <v>1292</v>
      </c>
      <c r="P45" s="251">
        <v>5</v>
      </c>
      <c r="Q45" s="252">
        <v>3</v>
      </c>
      <c r="R45" s="250">
        <v>5</v>
      </c>
      <c r="S45" s="221" t="s">
        <v>2477</v>
      </c>
      <c r="T45" s="221" t="s">
        <v>2478</v>
      </c>
      <c r="U45" s="215" t="s">
        <v>925</v>
      </c>
      <c r="V45" s="215" t="s">
        <v>1278</v>
      </c>
      <c r="W45" s="216">
        <f>SUM(P45:R46)+SUM(M45:N46)+L45+5</f>
        <v>31</v>
      </c>
      <c r="X45" s="272">
        <f>AVERAGE(L45:R46)</f>
        <v>4.4285714285714288</v>
      </c>
      <c r="Y45" s="294" t="s">
        <v>2695</v>
      </c>
      <c r="Z45" s="98" t="s">
        <v>1257</v>
      </c>
      <c r="AA45" s="98" t="s">
        <v>54</v>
      </c>
      <c r="AB45" s="98" t="s">
        <v>122</v>
      </c>
    </row>
    <row r="46" spans="1:28" s="173" customFormat="1" ht="90" customHeight="1" x14ac:dyDescent="0.4">
      <c r="A46" s="316" t="s">
        <v>494</v>
      </c>
      <c r="B46" s="316" t="s">
        <v>1018</v>
      </c>
      <c r="C46" s="316" t="s">
        <v>2735</v>
      </c>
      <c r="D46" s="316" t="s">
        <v>490</v>
      </c>
      <c r="E46" s="364"/>
      <c r="F46" s="365"/>
      <c r="G46" s="201"/>
      <c r="H46" s="376" t="s">
        <v>2660</v>
      </c>
      <c r="I46" s="361" t="s">
        <v>2603</v>
      </c>
      <c r="J46" s="317" t="s">
        <v>2649</v>
      </c>
      <c r="K46" s="366">
        <v>16</v>
      </c>
      <c r="L46" s="258">
        <v>5</v>
      </c>
      <c r="M46" s="255"/>
      <c r="N46" s="255"/>
      <c r="O46" s="255"/>
      <c r="P46" s="256"/>
      <c r="Q46" s="252"/>
      <c r="R46" s="255"/>
      <c r="S46" s="232"/>
      <c r="T46" s="232"/>
      <c r="U46" s="219"/>
      <c r="V46" s="219"/>
      <c r="W46" s="220"/>
      <c r="Y46" s="295"/>
      <c r="Z46" s="98"/>
      <c r="AA46" s="98"/>
      <c r="AB46" s="98"/>
    </row>
    <row r="47" spans="1:28" s="173" customFormat="1" ht="74.150000000000006" customHeight="1" x14ac:dyDescent="0.4">
      <c r="A47" s="74" t="s">
        <v>478</v>
      </c>
      <c r="B47" s="74" t="s">
        <v>996</v>
      </c>
      <c r="C47" s="74" t="s">
        <v>2735</v>
      </c>
      <c r="D47" s="74" t="s">
        <v>451</v>
      </c>
      <c r="E47" s="77"/>
      <c r="F47" s="213" t="s">
        <v>120</v>
      </c>
      <c r="G47" s="194" t="s">
        <v>121</v>
      </c>
      <c r="H47" s="247" t="s">
        <v>479</v>
      </c>
      <c r="I47" s="209" t="s">
        <v>1473</v>
      </c>
      <c r="J47" s="74" t="s">
        <v>1422</v>
      </c>
      <c r="K47" s="213">
        <v>142</v>
      </c>
      <c r="L47" s="248">
        <v>4</v>
      </c>
      <c r="M47" s="248">
        <v>3</v>
      </c>
      <c r="N47" s="248">
        <v>5</v>
      </c>
      <c r="O47" s="248">
        <v>2</v>
      </c>
      <c r="P47" s="249">
        <v>4</v>
      </c>
      <c r="Q47" s="248">
        <v>3</v>
      </c>
      <c r="R47" s="248">
        <v>3</v>
      </c>
      <c r="S47" s="238" t="s">
        <v>1293</v>
      </c>
      <c r="T47" s="238" t="s">
        <v>2479</v>
      </c>
      <c r="U47" s="212" t="s">
        <v>1200</v>
      </c>
      <c r="V47" s="20" t="s">
        <v>1294</v>
      </c>
      <c r="W47" s="77">
        <f>SUM(L47:N47)+P47+R47+3+2</f>
        <v>24</v>
      </c>
      <c r="X47" s="272">
        <f>AVERAGE(L47:R47)</f>
        <v>3.4285714285714284</v>
      </c>
      <c r="Y47" s="21"/>
      <c r="Z47" s="21" t="s">
        <v>87</v>
      </c>
      <c r="AA47" s="21" t="s">
        <v>1282</v>
      </c>
      <c r="AB47" s="21" t="s">
        <v>122</v>
      </c>
    </row>
    <row r="48" spans="1:28" s="173" customFormat="1" ht="58.3" x14ac:dyDescent="0.4">
      <c r="A48" s="316" t="s">
        <v>422</v>
      </c>
      <c r="B48" s="316" t="s">
        <v>1018</v>
      </c>
      <c r="C48" s="316" t="s">
        <v>2735</v>
      </c>
      <c r="D48" s="316" t="s">
        <v>451</v>
      </c>
      <c r="E48" s="318"/>
      <c r="F48" s="366" t="s">
        <v>50</v>
      </c>
      <c r="G48" s="194" t="s">
        <v>508</v>
      </c>
      <c r="H48" s="376" t="s">
        <v>509</v>
      </c>
      <c r="I48" s="361" t="s">
        <v>1473</v>
      </c>
      <c r="J48" s="316" t="s">
        <v>1422</v>
      </c>
      <c r="K48" s="366">
        <v>145</v>
      </c>
      <c r="L48" s="248">
        <v>5</v>
      </c>
      <c r="M48" s="248">
        <v>3</v>
      </c>
      <c r="N48" s="248">
        <v>5</v>
      </c>
      <c r="O48" s="248">
        <v>4</v>
      </c>
      <c r="P48" s="249">
        <v>5</v>
      </c>
      <c r="Q48" s="248">
        <v>3</v>
      </c>
      <c r="R48" s="248">
        <v>5</v>
      </c>
      <c r="S48" s="238" t="s">
        <v>2480</v>
      </c>
      <c r="T48" s="238" t="s">
        <v>1295</v>
      </c>
      <c r="U48" s="214" t="s">
        <v>925</v>
      </c>
      <c r="V48" s="214" t="s">
        <v>1271</v>
      </c>
      <c r="W48" s="77">
        <f>SUM(L48:N48)+P48+R48+3+4</f>
        <v>30</v>
      </c>
      <c r="X48" s="272">
        <f>AVERAGE(L48:R48)</f>
        <v>4.2857142857142856</v>
      </c>
      <c r="Y48" s="21"/>
      <c r="Z48" s="21" t="s">
        <v>1257</v>
      </c>
      <c r="AA48" s="21" t="s">
        <v>54</v>
      </c>
      <c r="AB48" s="21" t="s">
        <v>1296</v>
      </c>
    </row>
    <row r="49" spans="1:28" s="173" customFormat="1" ht="58.3" x14ac:dyDescent="0.4">
      <c r="A49" s="74" t="s">
        <v>422</v>
      </c>
      <c r="B49" s="74" t="s">
        <v>1018</v>
      </c>
      <c r="C49" s="74" t="s">
        <v>2735</v>
      </c>
      <c r="D49" s="77" t="s">
        <v>451</v>
      </c>
      <c r="E49" s="77"/>
      <c r="F49" s="213" t="s">
        <v>105</v>
      </c>
      <c r="G49" s="194" t="s">
        <v>1150</v>
      </c>
      <c r="H49" s="247" t="s">
        <v>460</v>
      </c>
      <c r="I49" s="210"/>
      <c r="J49" s="74" t="s">
        <v>1418</v>
      </c>
      <c r="K49" s="213">
        <v>613</v>
      </c>
      <c r="L49" s="248">
        <v>5</v>
      </c>
      <c r="M49" s="248">
        <v>5</v>
      </c>
      <c r="N49" s="248">
        <v>5</v>
      </c>
      <c r="O49" s="248">
        <v>4</v>
      </c>
      <c r="P49" s="249">
        <v>5</v>
      </c>
      <c r="Q49" s="248">
        <v>5</v>
      </c>
      <c r="R49" s="248">
        <v>5</v>
      </c>
      <c r="S49" s="242"/>
      <c r="T49" s="242"/>
      <c r="U49" s="212" t="s">
        <v>925</v>
      </c>
      <c r="V49" s="212" t="s">
        <v>1297</v>
      </c>
      <c r="W49" s="77">
        <f>SUM(L49:R49)</f>
        <v>34</v>
      </c>
      <c r="X49" s="272">
        <f>AVERAGE(L49:R49)</f>
        <v>4.8571428571428568</v>
      </c>
      <c r="Y49" s="21"/>
      <c r="Z49" s="21" t="s">
        <v>1257</v>
      </c>
      <c r="AA49" s="21" t="s">
        <v>54</v>
      </c>
      <c r="AB49" s="21"/>
    </row>
    <row r="50" spans="1:28" s="173" customFormat="1" ht="93.9" customHeight="1" x14ac:dyDescent="0.4">
      <c r="A50" s="316" t="s">
        <v>422</v>
      </c>
      <c r="B50" s="316" t="s">
        <v>1018</v>
      </c>
      <c r="C50" s="316" t="s">
        <v>2735</v>
      </c>
      <c r="D50" s="316"/>
      <c r="E50" s="318"/>
      <c r="F50" s="366" t="s">
        <v>123</v>
      </c>
      <c r="G50" s="194" t="s">
        <v>592</v>
      </c>
      <c r="H50" s="376" t="s">
        <v>592</v>
      </c>
      <c r="I50" s="361" t="s">
        <v>1492</v>
      </c>
      <c r="J50" s="316" t="s">
        <v>1422</v>
      </c>
      <c r="K50" s="366">
        <v>150</v>
      </c>
      <c r="L50" s="248">
        <v>1</v>
      </c>
      <c r="M50" s="248">
        <v>5</v>
      </c>
      <c r="N50" s="248">
        <v>1</v>
      </c>
      <c r="O50" s="248"/>
      <c r="P50" s="249">
        <v>3</v>
      </c>
      <c r="Q50" s="248">
        <v>5</v>
      </c>
      <c r="R50" s="248">
        <v>5</v>
      </c>
      <c r="S50" s="238" t="s">
        <v>2481</v>
      </c>
      <c r="T50" s="238" t="s">
        <v>1298</v>
      </c>
      <c r="U50" s="214" t="s">
        <v>1200</v>
      </c>
      <c r="V50" s="20" t="s">
        <v>1299</v>
      </c>
      <c r="W50" s="77">
        <f>SUM(L50:R50)</f>
        <v>20</v>
      </c>
      <c r="X50" s="272">
        <f>AVERAGE(L50:R50)</f>
        <v>3.3333333333333335</v>
      </c>
      <c r="Y50" s="21"/>
      <c r="Z50" s="21" t="s">
        <v>87</v>
      </c>
      <c r="AA50" s="21" t="s">
        <v>1282</v>
      </c>
      <c r="AB50" s="21" t="s">
        <v>125</v>
      </c>
    </row>
    <row r="51" spans="1:28" s="173" customFormat="1" ht="58.3" x14ac:dyDescent="0.4">
      <c r="A51" s="74" t="s">
        <v>422</v>
      </c>
      <c r="B51" s="74" t="s">
        <v>1018</v>
      </c>
      <c r="C51" s="74" t="s">
        <v>2735</v>
      </c>
      <c r="D51" s="74" t="s">
        <v>584</v>
      </c>
      <c r="E51" s="216"/>
      <c r="F51" s="372" t="s">
        <v>1151</v>
      </c>
      <c r="G51" s="195" t="s">
        <v>1031</v>
      </c>
      <c r="H51" s="247" t="s">
        <v>585</v>
      </c>
      <c r="I51" s="209" t="s">
        <v>1490</v>
      </c>
      <c r="J51" s="74" t="s">
        <v>1422</v>
      </c>
      <c r="K51" s="213">
        <v>146</v>
      </c>
      <c r="L51" s="248">
        <v>5</v>
      </c>
      <c r="M51" s="250">
        <v>5</v>
      </c>
      <c r="N51" s="250">
        <v>5</v>
      </c>
      <c r="O51" s="250">
        <v>5</v>
      </c>
      <c r="P51" s="251">
        <v>5</v>
      </c>
      <c r="Q51" s="250">
        <v>5</v>
      </c>
      <c r="R51" s="250">
        <v>5</v>
      </c>
      <c r="S51" s="239"/>
      <c r="T51" s="221"/>
      <c r="U51" s="223" t="s">
        <v>925</v>
      </c>
      <c r="V51" s="223" t="s">
        <v>1300</v>
      </c>
      <c r="W51" s="216">
        <f>SUM(M51:R52)+L51</f>
        <v>35</v>
      </c>
      <c r="X51" s="272">
        <f>AVERAGE(L51:R52)</f>
        <v>5</v>
      </c>
      <c r="Y51" s="21"/>
      <c r="Z51" s="98" t="s">
        <v>1257</v>
      </c>
      <c r="AA51" s="98" t="s">
        <v>54</v>
      </c>
      <c r="AB51" s="98"/>
    </row>
    <row r="52" spans="1:28" s="173" customFormat="1" ht="43.75" x14ac:dyDescent="0.4">
      <c r="A52" s="74" t="s">
        <v>422</v>
      </c>
      <c r="B52" s="74" t="s">
        <v>1018</v>
      </c>
      <c r="C52" s="74" t="s">
        <v>2735</v>
      </c>
      <c r="D52" s="77" t="s">
        <v>451</v>
      </c>
      <c r="E52" s="220"/>
      <c r="F52" s="373"/>
      <c r="G52" s="197"/>
      <c r="H52" s="247" t="s">
        <v>587</v>
      </c>
      <c r="I52" s="210"/>
      <c r="J52" s="74" t="s">
        <v>1418</v>
      </c>
      <c r="K52" s="213">
        <v>612</v>
      </c>
      <c r="L52" s="248">
        <v>5</v>
      </c>
      <c r="M52" s="255"/>
      <c r="N52" s="255"/>
      <c r="O52" s="255"/>
      <c r="P52" s="256"/>
      <c r="Q52" s="255"/>
      <c r="R52" s="255"/>
      <c r="S52" s="224"/>
      <c r="T52" s="232"/>
      <c r="U52" s="226"/>
      <c r="V52" s="226"/>
      <c r="W52" s="220"/>
      <c r="Y52" s="21"/>
      <c r="Z52" s="98"/>
      <c r="AA52" s="98"/>
      <c r="AB52" s="98"/>
    </row>
    <row r="53" spans="1:28" s="173" customFormat="1" ht="58.3" x14ac:dyDescent="0.4">
      <c r="A53" s="316" t="s">
        <v>422</v>
      </c>
      <c r="B53" s="316" t="s">
        <v>1018</v>
      </c>
      <c r="C53" s="316" t="s">
        <v>2735</v>
      </c>
      <c r="D53" s="316" t="s">
        <v>584</v>
      </c>
      <c r="E53" s="318"/>
      <c r="F53" s="366" t="s">
        <v>169</v>
      </c>
      <c r="G53" s="194" t="s">
        <v>1043</v>
      </c>
      <c r="H53" s="376" t="s">
        <v>591</v>
      </c>
      <c r="I53" s="361" t="s">
        <v>1491</v>
      </c>
      <c r="J53" s="316" t="s">
        <v>1422</v>
      </c>
      <c r="K53" s="366">
        <v>149</v>
      </c>
      <c r="L53" s="248">
        <v>5</v>
      </c>
      <c r="M53" s="248">
        <v>5</v>
      </c>
      <c r="N53" s="248"/>
      <c r="O53" s="248">
        <v>5</v>
      </c>
      <c r="P53" s="249" t="s">
        <v>1287</v>
      </c>
      <c r="Q53" s="248">
        <v>3</v>
      </c>
      <c r="R53" s="248">
        <v>3</v>
      </c>
      <c r="S53" s="242"/>
      <c r="T53" s="242" t="s">
        <v>1301</v>
      </c>
      <c r="U53" s="214" t="s">
        <v>925</v>
      </c>
      <c r="V53" s="214" t="s">
        <v>1271</v>
      </c>
      <c r="W53" s="77">
        <f>SUM(L53:M53)+SUM(Q53:R53)+5</f>
        <v>21</v>
      </c>
      <c r="X53" s="272">
        <f>AVERAGE(L53:R53)</f>
        <v>4.2</v>
      </c>
      <c r="Y53" s="21"/>
      <c r="Z53" s="21" t="s">
        <v>1257</v>
      </c>
      <c r="AA53" s="21" t="s">
        <v>54</v>
      </c>
      <c r="AB53" s="21" t="s">
        <v>1302</v>
      </c>
    </row>
    <row r="54" spans="1:28" s="173" customFormat="1" ht="43.75" x14ac:dyDescent="0.4">
      <c r="A54" s="74" t="s">
        <v>422</v>
      </c>
      <c r="B54" s="74" t="s">
        <v>595</v>
      </c>
      <c r="C54" s="74" t="s">
        <v>389</v>
      </c>
      <c r="D54" s="74"/>
      <c r="E54" s="77"/>
      <c r="F54" s="213" t="s">
        <v>230</v>
      </c>
      <c r="G54" s="194" t="s">
        <v>231</v>
      </c>
      <c r="H54" s="247" t="s">
        <v>2143</v>
      </c>
      <c r="I54" s="209" t="s">
        <v>1488</v>
      </c>
      <c r="J54" s="76" t="s">
        <v>2878</v>
      </c>
      <c r="K54" s="229">
        <v>449</v>
      </c>
      <c r="L54" s="248"/>
      <c r="M54" s="248">
        <v>1</v>
      </c>
      <c r="N54" s="248"/>
      <c r="O54" s="248"/>
      <c r="P54" s="249">
        <v>1</v>
      </c>
      <c r="Q54" s="248">
        <v>1</v>
      </c>
      <c r="R54" s="248">
        <v>1</v>
      </c>
      <c r="S54" s="238" t="s">
        <v>1303</v>
      </c>
      <c r="T54" s="242"/>
      <c r="U54" s="212" t="s">
        <v>1200</v>
      </c>
      <c r="V54" s="212" t="s">
        <v>1263</v>
      </c>
      <c r="W54" s="77">
        <f>SUM(L54:R54)</f>
        <v>4</v>
      </c>
      <c r="X54" s="272">
        <f>AVERAGE(L54:R54)</f>
        <v>1</v>
      </c>
      <c r="Y54" s="21"/>
      <c r="Z54" s="21" t="s">
        <v>153</v>
      </c>
      <c r="AA54" s="21" t="s">
        <v>1254</v>
      </c>
      <c r="AB54" s="21" t="s">
        <v>232</v>
      </c>
    </row>
    <row r="55" spans="1:28" s="173" customFormat="1" ht="72.900000000000006" x14ac:dyDescent="0.4">
      <c r="A55" s="316" t="s">
        <v>404</v>
      </c>
      <c r="B55" s="316" t="s">
        <v>1047</v>
      </c>
      <c r="C55" s="316" t="s">
        <v>389</v>
      </c>
      <c r="D55" s="316" t="s">
        <v>567</v>
      </c>
      <c r="E55" s="316"/>
      <c r="F55" s="368" t="s">
        <v>60</v>
      </c>
      <c r="G55" s="194" t="s">
        <v>1152</v>
      </c>
      <c r="H55" s="376" t="s">
        <v>568</v>
      </c>
      <c r="I55" s="361"/>
      <c r="J55" s="316" t="s">
        <v>1418</v>
      </c>
      <c r="K55" s="368">
        <v>607</v>
      </c>
      <c r="L55" s="248">
        <v>5</v>
      </c>
      <c r="M55" s="248">
        <v>5</v>
      </c>
      <c r="N55" s="248">
        <v>5</v>
      </c>
      <c r="O55" s="248"/>
      <c r="P55" s="249">
        <v>5</v>
      </c>
      <c r="Q55" s="248" t="s">
        <v>1304</v>
      </c>
      <c r="R55" s="248">
        <v>5</v>
      </c>
      <c r="S55" s="238" t="s">
        <v>2482</v>
      </c>
      <c r="T55" s="238" t="s">
        <v>2483</v>
      </c>
      <c r="U55" s="212" t="s">
        <v>925</v>
      </c>
      <c r="V55" s="212" t="s">
        <v>1305</v>
      </c>
      <c r="W55" s="77">
        <f>SUM(L55:P55)+R55</f>
        <v>25</v>
      </c>
      <c r="X55" s="272">
        <f>AVERAGE(L55:R55)</f>
        <v>5</v>
      </c>
      <c r="Y55" s="21"/>
      <c r="Z55" s="21" t="s">
        <v>42</v>
      </c>
      <c r="AA55" s="21" t="s">
        <v>1306</v>
      </c>
      <c r="AB55" s="21" t="s">
        <v>62</v>
      </c>
    </row>
    <row r="56" spans="1:28" s="173" customFormat="1" ht="72.900000000000006" x14ac:dyDescent="0.4">
      <c r="A56" s="74" t="s">
        <v>422</v>
      </c>
      <c r="B56" s="74" t="s">
        <v>595</v>
      </c>
      <c r="C56" s="74" t="s">
        <v>2870</v>
      </c>
      <c r="D56" s="74" t="s">
        <v>513</v>
      </c>
      <c r="E56" s="77"/>
      <c r="F56" s="213" t="s">
        <v>112</v>
      </c>
      <c r="G56" s="194" t="s">
        <v>113</v>
      </c>
      <c r="H56" s="247" t="s">
        <v>2140</v>
      </c>
      <c r="I56" s="209" t="s">
        <v>2199</v>
      </c>
      <c r="J56" s="76" t="s">
        <v>1424</v>
      </c>
      <c r="K56" s="213">
        <v>243</v>
      </c>
      <c r="L56" s="248">
        <v>5</v>
      </c>
      <c r="M56" s="248">
        <v>5</v>
      </c>
      <c r="N56" s="248">
        <v>3</v>
      </c>
      <c r="O56" s="248"/>
      <c r="P56" s="249">
        <v>5</v>
      </c>
      <c r="Q56" s="248">
        <v>3</v>
      </c>
      <c r="R56" s="248">
        <v>3</v>
      </c>
      <c r="S56" s="238"/>
      <c r="T56" s="242"/>
      <c r="U56" s="212" t="s">
        <v>925</v>
      </c>
      <c r="V56" s="212"/>
      <c r="W56" s="77">
        <f>SUM(L56:R56)</f>
        <v>24</v>
      </c>
      <c r="X56" s="272">
        <f>AVERAGE(L56:R56)</f>
        <v>4</v>
      </c>
      <c r="Y56" s="56" t="s">
        <v>1051</v>
      </c>
      <c r="Z56" s="21" t="s">
        <v>1257</v>
      </c>
      <c r="AA56" s="21" t="s">
        <v>54</v>
      </c>
      <c r="AB56" s="21"/>
    </row>
    <row r="57" spans="1:28" s="173" customFormat="1" ht="75.900000000000006" customHeight="1" x14ac:dyDescent="0.4">
      <c r="A57" s="316" t="s">
        <v>422</v>
      </c>
      <c r="B57" s="316" t="s">
        <v>595</v>
      </c>
      <c r="C57" s="316" t="s">
        <v>2866</v>
      </c>
      <c r="D57" s="316"/>
      <c r="E57" s="359"/>
      <c r="F57" s="360" t="s">
        <v>127</v>
      </c>
      <c r="G57" s="195" t="s">
        <v>2244</v>
      </c>
      <c r="H57" s="376" t="s">
        <v>601</v>
      </c>
      <c r="I57" s="361" t="s">
        <v>1485</v>
      </c>
      <c r="J57" s="312" t="s">
        <v>1423</v>
      </c>
      <c r="K57" s="368">
        <v>244</v>
      </c>
      <c r="L57" s="250"/>
      <c r="M57" s="250">
        <v>5</v>
      </c>
      <c r="N57" s="250"/>
      <c r="O57" s="250">
        <v>3</v>
      </c>
      <c r="P57" s="251">
        <v>5</v>
      </c>
      <c r="Q57" s="252" t="s">
        <v>1307</v>
      </c>
      <c r="R57" s="250">
        <v>5</v>
      </c>
      <c r="S57" s="221" t="s">
        <v>2484</v>
      </c>
      <c r="T57" s="221" t="s">
        <v>2485</v>
      </c>
      <c r="U57" s="215" t="s">
        <v>1308</v>
      </c>
      <c r="V57" s="234" t="s">
        <v>1309</v>
      </c>
      <c r="W57" s="216">
        <f>SUM(L57:P62)+R57</f>
        <v>18</v>
      </c>
      <c r="X57" s="272">
        <f>AVERAGE(L57:R62)</f>
        <v>4.5</v>
      </c>
      <c r="Y57" s="21"/>
      <c r="Z57" s="98" t="s">
        <v>87</v>
      </c>
      <c r="AA57" s="98" t="s">
        <v>1282</v>
      </c>
      <c r="AB57" s="98" t="s">
        <v>128</v>
      </c>
    </row>
    <row r="58" spans="1:28" s="173" customFormat="1" ht="29.15" x14ac:dyDescent="0.4">
      <c r="A58" s="316" t="s">
        <v>422</v>
      </c>
      <c r="B58" s="316" t="s">
        <v>595</v>
      </c>
      <c r="C58" s="318" t="s">
        <v>389</v>
      </c>
      <c r="D58" s="318"/>
      <c r="E58" s="362"/>
      <c r="F58" s="363"/>
      <c r="G58" s="196"/>
      <c r="H58" s="378" t="s">
        <v>604</v>
      </c>
      <c r="I58" s="369"/>
      <c r="J58" s="316" t="s">
        <v>1430</v>
      </c>
      <c r="K58" s="366">
        <v>617</v>
      </c>
      <c r="L58" s="253"/>
      <c r="M58" s="253"/>
      <c r="N58" s="253"/>
      <c r="O58" s="253"/>
      <c r="P58" s="254"/>
      <c r="Q58" s="252"/>
      <c r="R58" s="253"/>
      <c r="S58" s="230"/>
      <c r="T58" s="230"/>
      <c r="U58" s="217"/>
      <c r="V58" s="236"/>
      <c r="W58" s="218"/>
      <c r="X58" s="272"/>
      <c r="Y58" s="21"/>
      <c r="Z58" s="98"/>
      <c r="AA58" s="98"/>
      <c r="AB58" s="98"/>
    </row>
    <row r="59" spans="1:28" s="173" customFormat="1" ht="102" customHeight="1" x14ac:dyDescent="0.4">
      <c r="A59" s="316" t="s">
        <v>422</v>
      </c>
      <c r="B59" s="316" t="s">
        <v>595</v>
      </c>
      <c r="C59" s="316" t="s">
        <v>2869</v>
      </c>
      <c r="D59" s="316"/>
      <c r="E59" s="362"/>
      <c r="F59" s="363"/>
      <c r="G59" s="196"/>
      <c r="H59" s="376" t="s">
        <v>2142</v>
      </c>
      <c r="I59" s="361" t="s">
        <v>2198</v>
      </c>
      <c r="J59" s="317" t="s">
        <v>1424</v>
      </c>
      <c r="K59" s="368">
        <v>241</v>
      </c>
      <c r="L59" s="253"/>
      <c r="M59" s="253"/>
      <c r="N59" s="253"/>
      <c r="O59" s="253"/>
      <c r="P59" s="254"/>
      <c r="Q59" s="252"/>
      <c r="R59" s="253"/>
      <c r="S59" s="230"/>
      <c r="T59" s="230"/>
      <c r="U59" s="217"/>
      <c r="V59" s="236"/>
      <c r="W59" s="218"/>
      <c r="X59" s="272"/>
      <c r="Y59" s="21"/>
      <c r="Z59" s="98"/>
      <c r="AA59" s="98"/>
      <c r="AB59" s="98"/>
    </row>
    <row r="60" spans="1:28" s="173" customFormat="1" ht="75" customHeight="1" x14ac:dyDescent="0.4">
      <c r="A60" s="316" t="s">
        <v>422</v>
      </c>
      <c r="B60" s="316" t="s">
        <v>595</v>
      </c>
      <c r="C60" s="316" t="s">
        <v>2866</v>
      </c>
      <c r="D60" s="316"/>
      <c r="E60" s="362"/>
      <c r="F60" s="363"/>
      <c r="G60" s="196"/>
      <c r="H60" s="376" t="s">
        <v>2138</v>
      </c>
      <c r="I60" s="361" t="s">
        <v>1493</v>
      </c>
      <c r="J60" s="317" t="s">
        <v>1432</v>
      </c>
      <c r="K60" s="368">
        <v>443</v>
      </c>
      <c r="L60" s="253"/>
      <c r="M60" s="253"/>
      <c r="N60" s="253"/>
      <c r="O60" s="253"/>
      <c r="P60" s="254"/>
      <c r="Q60" s="252"/>
      <c r="R60" s="253"/>
      <c r="S60" s="230"/>
      <c r="T60" s="230"/>
      <c r="U60" s="217"/>
      <c r="V60" s="236"/>
      <c r="W60" s="218"/>
      <c r="X60" s="272"/>
      <c r="Y60" s="21"/>
      <c r="Z60" s="98"/>
      <c r="AA60" s="98"/>
      <c r="AB60" s="98"/>
    </row>
    <row r="61" spans="1:28" s="173" customFormat="1" ht="102" customHeight="1" x14ac:dyDescent="0.4">
      <c r="A61" s="316" t="s">
        <v>422</v>
      </c>
      <c r="B61" s="316" t="s">
        <v>595</v>
      </c>
      <c r="C61" s="316" t="s">
        <v>2866</v>
      </c>
      <c r="D61" s="316"/>
      <c r="E61" s="362"/>
      <c r="F61" s="363"/>
      <c r="G61" s="196"/>
      <c r="H61" s="376" t="s">
        <v>2137</v>
      </c>
      <c r="I61" s="361" t="s">
        <v>1494</v>
      </c>
      <c r="J61" s="317" t="s">
        <v>1432</v>
      </c>
      <c r="K61" s="368">
        <v>447</v>
      </c>
      <c r="L61" s="253"/>
      <c r="M61" s="253"/>
      <c r="N61" s="253"/>
      <c r="O61" s="253"/>
      <c r="P61" s="254"/>
      <c r="Q61" s="252"/>
      <c r="R61" s="253"/>
      <c r="S61" s="230"/>
      <c r="T61" s="230"/>
      <c r="U61" s="217"/>
      <c r="V61" s="236"/>
      <c r="W61" s="218"/>
      <c r="X61" s="272"/>
      <c r="Y61" s="21"/>
      <c r="Z61" s="98"/>
      <c r="AA61" s="98"/>
      <c r="AB61" s="98"/>
    </row>
    <row r="62" spans="1:28" s="173" customFormat="1" ht="74.599999999999994" customHeight="1" x14ac:dyDescent="0.4">
      <c r="A62" s="316" t="s">
        <v>422</v>
      </c>
      <c r="B62" s="316" t="s">
        <v>595</v>
      </c>
      <c r="C62" s="316" t="s">
        <v>2866</v>
      </c>
      <c r="D62" s="316"/>
      <c r="E62" s="364"/>
      <c r="F62" s="365"/>
      <c r="G62" s="197"/>
      <c r="H62" s="376" t="s">
        <v>607</v>
      </c>
      <c r="I62" s="361" t="s">
        <v>1495</v>
      </c>
      <c r="J62" s="317" t="s">
        <v>1431</v>
      </c>
      <c r="K62" s="368">
        <v>452</v>
      </c>
      <c r="L62" s="255"/>
      <c r="M62" s="255"/>
      <c r="N62" s="255"/>
      <c r="O62" s="255"/>
      <c r="P62" s="256"/>
      <c r="Q62" s="252"/>
      <c r="R62" s="255"/>
      <c r="S62" s="232"/>
      <c r="T62" s="232"/>
      <c r="U62" s="219"/>
      <c r="V62" s="237"/>
      <c r="W62" s="220"/>
      <c r="Y62" s="21"/>
      <c r="Z62" s="98"/>
      <c r="AA62" s="98"/>
      <c r="AB62" s="98"/>
    </row>
    <row r="63" spans="1:28" s="173" customFormat="1" ht="58.3" x14ac:dyDescent="0.4">
      <c r="A63" s="74" t="s">
        <v>598</v>
      </c>
      <c r="B63" s="74" t="s">
        <v>595</v>
      </c>
      <c r="C63" s="74" t="s">
        <v>2735</v>
      </c>
      <c r="D63" s="74" t="s">
        <v>513</v>
      </c>
      <c r="E63" s="216"/>
      <c r="F63" s="372" t="s">
        <v>130</v>
      </c>
      <c r="G63" s="195" t="s">
        <v>2245</v>
      </c>
      <c r="H63" s="247" t="s">
        <v>2141</v>
      </c>
      <c r="I63" s="209" t="s">
        <v>2197</v>
      </c>
      <c r="J63" s="76" t="s">
        <v>1424</v>
      </c>
      <c r="K63" s="229">
        <v>242</v>
      </c>
      <c r="L63" s="250">
        <v>5</v>
      </c>
      <c r="M63" s="257">
        <v>3</v>
      </c>
      <c r="N63" s="250">
        <v>3</v>
      </c>
      <c r="O63" s="250">
        <v>3</v>
      </c>
      <c r="P63" s="251">
        <v>3</v>
      </c>
      <c r="Q63" s="252">
        <v>3</v>
      </c>
      <c r="R63" s="257">
        <v>5</v>
      </c>
      <c r="S63" s="221"/>
      <c r="T63" s="221" t="s">
        <v>1310</v>
      </c>
      <c r="U63" s="215" t="s">
        <v>1308</v>
      </c>
      <c r="V63" s="234" t="s">
        <v>1309</v>
      </c>
      <c r="W63" s="216">
        <f>SUM(L63:R64)</f>
        <v>25</v>
      </c>
      <c r="X63" s="272">
        <f>AVERAGE(L63:R64)</f>
        <v>3.5714285714285716</v>
      </c>
      <c r="Y63" s="98"/>
      <c r="Z63" s="98" t="s">
        <v>87</v>
      </c>
      <c r="AA63" s="98" t="s">
        <v>1282</v>
      </c>
      <c r="AB63" s="98" t="s">
        <v>131</v>
      </c>
    </row>
    <row r="64" spans="1:28" s="173" customFormat="1" ht="102.45" customHeight="1" x14ac:dyDescent="0.4">
      <c r="A64" s="74" t="s">
        <v>422</v>
      </c>
      <c r="B64" s="74" t="s">
        <v>595</v>
      </c>
      <c r="C64" s="74" t="s">
        <v>2866</v>
      </c>
      <c r="D64" s="74"/>
      <c r="E64" s="220"/>
      <c r="F64" s="373"/>
      <c r="G64" s="201"/>
      <c r="H64" s="247" t="s">
        <v>2139</v>
      </c>
      <c r="I64" s="209" t="s">
        <v>1486</v>
      </c>
      <c r="J64" s="76" t="s">
        <v>2195</v>
      </c>
      <c r="K64" s="229">
        <v>314</v>
      </c>
      <c r="L64" s="255"/>
      <c r="M64" s="259"/>
      <c r="N64" s="255"/>
      <c r="O64" s="255"/>
      <c r="P64" s="256"/>
      <c r="Q64" s="252"/>
      <c r="R64" s="259"/>
      <c r="S64" s="232"/>
      <c r="T64" s="232"/>
      <c r="U64" s="219"/>
      <c r="V64" s="237"/>
      <c r="W64" s="220"/>
      <c r="Y64" s="98"/>
      <c r="Z64" s="98"/>
      <c r="AA64" s="98"/>
      <c r="AB64" s="98"/>
    </row>
    <row r="65" spans="1:28" s="173" customFormat="1" ht="43.75" x14ac:dyDescent="0.4">
      <c r="A65" s="316" t="s">
        <v>422</v>
      </c>
      <c r="B65" s="316"/>
      <c r="C65" s="316" t="s">
        <v>389</v>
      </c>
      <c r="D65" s="316"/>
      <c r="E65" s="367" t="s">
        <v>1142</v>
      </c>
      <c r="F65" s="360" t="s">
        <v>90</v>
      </c>
      <c r="G65" s="195" t="s">
        <v>1153</v>
      </c>
      <c r="H65" s="376" t="s">
        <v>2673</v>
      </c>
      <c r="I65" s="361" t="s">
        <v>2674</v>
      </c>
      <c r="J65" s="317" t="s">
        <v>2675</v>
      </c>
      <c r="K65" s="366">
        <v>108</v>
      </c>
      <c r="L65" s="250"/>
      <c r="M65" s="250">
        <v>5</v>
      </c>
      <c r="N65" s="250"/>
      <c r="O65" s="250">
        <v>3</v>
      </c>
      <c r="P65" s="251">
        <v>3</v>
      </c>
      <c r="Q65" s="252">
        <v>3</v>
      </c>
      <c r="R65" s="248">
        <v>3</v>
      </c>
      <c r="S65" s="239" t="s">
        <v>2486</v>
      </c>
      <c r="T65" s="239"/>
      <c r="U65" s="223" t="s">
        <v>925</v>
      </c>
      <c r="V65" s="223"/>
      <c r="W65" s="216">
        <f>SUM(L65:Q66)+R65</f>
        <v>17</v>
      </c>
      <c r="X65" s="272">
        <f>AVERAGE(L65:R66)</f>
        <v>3</v>
      </c>
      <c r="Y65" s="98"/>
      <c r="Z65" s="98" t="s">
        <v>1257</v>
      </c>
      <c r="AA65" s="98" t="s">
        <v>54</v>
      </c>
      <c r="AB65" s="98" t="s">
        <v>1311</v>
      </c>
    </row>
    <row r="66" spans="1:28" s="173" customFormat="1" ht="29.15" x14ac:dyDescent="0.4">
      <c r="A66" s="316"/>
      <c r="B66" s="316"/>
      <c r="C66" s="316" t="s">
        <v>2844</v>
      </c>
      <c r="D66" s="316"/>
      <c r="E66" s="367" t="s">
        <v>1142</v>
      </c>
      <c r="F66" s="365"/>
      <c r="G66" s="202"/>
      <c r="H66" s="376" t="s">
        <v>2676</v>
      </c>
      <c r="I66" s="361" t="s">
        <v>2677</v>
      </c>
      <c r="J66" s="317" t="s">
        <v>2675</v>
      </c>
      <c r="K66" s="366">
        <v>109</v>
      </c>
      <c r="L66" s="255"/>
      <c r="M66" s="255"/>
      <c r="N66" s="255"/>
      <c r="O66" s="255"/>
      <c r="P66" s="256"/>
      <c r="Q66" s="252"/>
      <c r="R66" s="267">
        <v>1</v>
      </c>
      <c r="S66" s="224"/>
      <c r="T66" s="224"/>
      <c r="U66" s="226"/>
      <c r="V66" s="226"/>
      <c r="W66" s="220"/>
      <c r="Y66" s="98"/>
      <c r="Z66" s="98"/>
      <c r="AA66" s="98"/>
      <c r="AB66" s="98"/>
    </row>
    <row r="67" spans="1:28" s="173" customFormat="1" ht="43.75" x14ac:dyDescent="0.4">
      <c r="A67" s="74" t="s">
        <v>391</v>
      </c>
      <c r="B67" s="74"/>
      <c r="C67" s="77" t="s">
        <v>533</v>
      </c>
      <c r="D67" s="77"/>
      <c r="E67" s="77" t="s">
        <v>1142</v>
      </c>
      <c r="F67" s="213" t="s">
        <v>132</v>
      </c>
      <c r="G67" s="194" t="s">
        <v>2246</v>
      </c>
      <c r="H67" s="247" t="s">
        <v>562</v>
      </c>
      <c r="I67" s="209" t="s">
        <v>1484</v>
      </c>
      <c r="J67" s="74" t="s">
        <v>1418</v>
      </c>
      <c r="K67" s="213">
        <v>610</v>
      </c>
      <c r="L67" s="248"/>
      <c r="M67" s="248">
        <v>1</v>
      </c>
      <c r="N67" s="248">
        <v>1</v>
      </c>
      <c r="O67" s="248">
        <v>2</v>
      </c>
      <c r="P67" s="249">
        <v>1</v>
      </c>
      <c r="Q67" s="248">
        <v>1</v>
      </c>
      <c r="R67" s="248">
        <v>5</v>
      </c>
      <c r="S67" s="242" t="s">
        <v>1312</v>
      </c>
      <c r="T67" s="242"/>
      <c r="U67" s="212" t="s">
        <v>1308</v>
      </c>
      <c r="V67" s="212" t="s">
        <v>1313</v>
      </c>
      <c r="W67" s="77">
        <f>SUM(L67:R67)</f>
        <v>11</v>
      </c>
      <c r="X67" s="272">
        <f>AVERAGE(L67:R67)</f>
        <v>1.8333333333333333</v>
      </c>
      <c r="Y67" s="21"/>
      <c r="Z67" s="21" t="s">
        <v>87</v>
      </c>
      <c r="AA67" s="21" t="s">
        <v>1282</v>
      </c>
      <c r="AB67" s="21" t="s">
        <v>134</v>
      </c>
    </row>
    <row r="68" spans="1:28" s="173" customFormat="1" ht="72.900000000000006" x14ac:dyDescent="0.4">
      <c r="A68" s="316" t="s">
        <v>145</v>
      </c>
      <c r="B68" s="316" t="s">
        <v>1067</v>
      </c>
      <c r="C68" s="316" t="s">
        <v>2865</v>
      </c>
      <c r="D68" s="316"/>
      <c r="E68" s="359"/>
      <c r="F68" s="360" t="s">
        <v>58</v>
      </c>
      <c r="G68" s="195" t="s">
        <v>2696</v>
      </c>
      <c r="H68" s="376" t="s">
        <v>2625</v>
      </c>
      <c r="I68" s="361" t="s">
        <v>2586</v>
      </c>
      <c r="J68" s="317" t="s">
        <v>2619</v>
      </c>
      <c r="K68" s="366">
        <v>7</v>
      </c>
      <c r="L68" s="248"/>
      <c r="M68" s="260">
        <v>3</v>
      </c>
      <c r="N68" s="260">
        <v>5</v>
      </c>
      <c r="O68" s="250">
        <v>2</v>
      </c>
      <c r="P68" s="251">
        <v>5</v>
      </c>
      <c r="Q68" s="252">
        <v>3</v>
      </c>
      <c r="R68" s="260">
        <v>5</v>
      </c>
      <c r="S68" s="221" t="s">
        <v>2487</v>
      </c>
      <c r="T68" s="221" t="s">
        <v>1314</v>
      </c>
      <c r="U68" s="215" t="s">
        <v>925</v>
      </c>
      <c r="V68" s="215" t="s">
        <v>1271</v>
      </c>
      <c r="W68" s="216">
        <f>SUM(M68:P70)+R68+L69+3</f>
        <v>28</v>
      </c>
      <c r="X68" s="272">
        <f>AVERAGE(L68:R70)</f>
        <v>4.125</v>
      </c>
      <c r="Y68" s="21"/>
      <c r="Z68" s="98" t="s">
        <v>1257</v>
      </c>
      <c r="AA68" s="98" t="s">
        <v>54</v>
      </c>
      <c r="AB68" s="98" t="s">
        <v>1315</v>
      </c>
    </row>
    <row r="69" spans="1:28" s="173" customFormat="1" ht="75" customHeight="1" x14ac:dyDescent="0.4">
      <c r="A69" s="316" t="s">
        <v>404</v>
      </c>
      <c r="B69" s="316" t="s">
        <v>996</v>
      </c>
      <c r="C69" s="316" t="s">
        <v>2866</v>
      </c>
      <c r="D69" s="316"/>
      <c r="E69" s="362"/>
      <c r="F69" s="363"/>
      <c r="G69" s="196"/>
      <c r="H69" s="376" t="s">
        <v>2572</v>
      </c>
      <c r="I69" s="361" t="s">
        <v>2579</v>
      </c>
      <c r="J69" s="317" t="s">
        <v>2574</v>
      </c>
      <c r="K69" s="366">
        <v>120</v>
      </c>
      <c r="L69" s="268">
        <v>5</v>
      </c>
      <c r="M69" s="261"/>
      <c r="N69" s="261"/>
      <c r="O69" s="253"/>
      <c r="P69" s="254"/>
      <c r="Q69" s="252"/>
      <c r="R69" s="261"/>
      <c r="S69" s="230"/>
      <c r="T69" s="230"/>
      <c r="U69" s="217"/>
      <c r="V69" s="217"/>
      <c r="W69" s="218"/>
      <c r="X69" s="272"/>
      <c r="Y69" s="21"/>
      <c r="Z69" s="98"/>
      <c r="AA69" s="98"/>
      <c r="AB69" s="98"/>
    </row>
    <row r="70" spans="1:28" s="173" customFormat="1" ht="43.75" x14ac:dyDescent="0.4">
      <c r="A70" s="316" t="s">
        <v>404</v>
      </c>
      <c r="B70" s="316" t="s">
        <v>1067</v>
      </c>
      <c r="C70" s="316" t="s">
        <v>389</v>
      </c>
      <c r="D70" s="316" t="s">
        <v>625</v>
      </c>
      <c r="E70" s="364"/>
      <c r="F70" s="365"/>
      <c r="G70" s="197"/>
      <c r="H70" s="376" t="s">
        <v>2134</v>
      </c>
      <c r="I70" s="361" t="s">
        <v>1474</v>
      </c>
      <c r="J70" s="317" t="s">
        <v>1425</v>
      </c>
      <c r="K70" s="366">
        <v>453</v>
      </c>
      <c r="L70" s="268">
        <v>5</v>
      </c>
      <c r="M70" s="262"/>
      <c r="N70" s="262"/>
      <c r="O70" s="255"/>
      <c r="P70" s="256"/>
      <c r="Q70" s="252"/>
      <c r="R70" s="262"/>
      <c r="S70" s="232"/>
      <c r="T70" s="232"/>
      <c r="U70" s="219"/>
      <c r="V70" s="219"/>
      <c r="W70" s="220"/>
      <c r="Y70" s="21"/>
      <c r="Z70" s="98"/>
      <c r="AA70" s="98"/>
      <c r="AB70" s="98"/>
    </row>
    <row r="71" spans="1:28" s="173" customFormat="1" ht="58.3" x14ac:dyDescent="0.4">
      <c r="A71" s="74" t="s">
        <v>145</v>
      </c>
      <c r="B71" s="74" t="s">
        <v>1067</v>
      </c>
      <c r="C71" s="74" t="s">
        <v>2735</v>
      </c>
      <c r="D71" s="74" t="s">
        <v>451</v>
      </c>
      <c r="E71" s="77"/>
      <c r="F71" s="213" t="s">
        <v>135</v>
      </c>
      <c r="G71" s="194" t="s">
        <v>136</v>
      </c>
      <c r="H71" s="247" t="s">
        <v>2648</v>
      </c>
      <c r="I71" s="209" t="s">
        <v>2595</v>
      </c>
      <c r="J71" s="76" t="s">
        <v>2649</v>
      </c>
      <c r="K71" s="213">
        <v>18</v>
      </c>
      <c r="L71" s="248">
        <v>5</v>
      </c>
      <c r="M71" s="248">
        <v>3</v>
      </c>
      <c r="N71" s="248">
        <v>5</v>
      </c>
      <c r="O71" s="248">
        <v>2</v>
      </c>
      <c r="P71" s="249">
        <v>5</v>
      </c>
      <c r="Q71" s="248">
        <v>1</v>
      </c>
      <c r="R71" s="248">
        <v>5</v>
      </c>
      <c r="S71" s="242"/>
      <c r="T71" s="238" t="s">
        <v>2488</v>
      </c>
      <c r="U71" s="214" t="s">
        <v>1308</v>
      </c>
      <c r="V71" s="214" t="s">
        <v>2489</v>
      </c>
      <c r="W71" s="77">
        <f>SUM(L71:P71)+R71+1</f>
        <v>26</v>
      </c>
      <c r="X71" s="272">
        <f>AVERAGE(L71:R71)</f>
        <v>3.7142857142857144</v>
      </c>
      <c r="Y71" s="21"/>
      <c r="Z71" s="21" t="s">
        <v>87</v>
      </c>
      <c r="AA71" s="21" t="s">
        <v>1282</v>
      </c>
      <c r="AB71" s="21" t="s">
        <v>137</v>
      </c>
    </row>
    <row r="72" spans="1:28" s="173" customFormat="1" ht="43.75" x14ac:dyDescent="0.4">
      <c r="A72" s="316" t="s">
        <v>145</v>
      </c>
      <c r="B72" s="316" t="s">
        <v>1067</v>
      </c>
      <c r="C72" s="316" t="s">
        <v>417</v>
      </c>
      <c r="D72" s="316" t="s">
        <v>415</v>
      </c>
      <c r="E72" s="370"/>
      <c r="F72" s="371" t="s">
        <v>138</v>
      </c>
      <c r="G72" s="203" t="s">
        <v>139</v>
      </c>
      <c r="H72" s="376" t="s">
        <v>419</v>
      </c>
      <c r="I72" s="361" t="s">
        <v>1462</v>
      </c>
      <c r="J72" s="316" t="s">
        <v>1417</v>
      </c>
      <c r="K72" s="366">
        <v>35</v>
      </c>
      <c r="L72" s="248">
        <v>1</v>
      </c>
      <c r="M72" s="248">
        <v>1</v>
      </c>
      <c r="N72" s="248">
        <v>1</v>
      </c>
      <c r="O72" s="248">
        <v>3</v>
      </c>
      <c r="P72" s="249" t="s">
        <v>1287</v>
      </c>
      <c r="Q72" s="248">
        <v>1</v>
      </c>
      <c r="R72" s="248">
        <v>5</v>
      </c>
      <c r="S72" s="242"/>
      <c r="T72" s="238" t="s">
        <v>1316</v>
      </c>
      <c r="U72" s="212" t="s">
        <v>1308</v>
      </c>
      <c r="V72" s="212" t="s">
        <v>1317</v>
      </c>
      <c r="W72" s="77">
        <f>SUM(L72:R72)</f>
        <v>12</v>
      </c>
      <c r="X72" s="272">
        <f>AVERAGE(L72:R72)</f>
        <v>2</v>
      </c>
      <c r="Y72" s="21"/>
      <c r="Z72" s="21" t="s">
        <v>87</v>
      </c>
      <c r="AA72" s="21" t="s">
        <v>1282</v>
      </c>
      <c r="AB72" s="21" t="s">
        <v>140</v>
      </c>
    </row>
    <row r="73" spans="1:28" s="173" customFormat="1" ht="58.3" x14ac:dyDescent="0.4">
      <c r="A73" s="74" t="s">
        <v>145</v>
      </c>
      <c r="B73" s="74" t="s">
        <v>1067</v>
      </c>
      <c r="C73" s="74" t="s">
        <v>2867</v>
      </c>
      <c r="D73" s="74" t="s">
        <v>521</v>
      </c>
      <c r="E73" s="77"/>
      <c r="F73" s="213" t="s">
        <v>156</v>
      </c>
      <c r="G73" s="194" t="s">
        <v>1154</v>
      </c>
      <c r="H73" s="247" t="s">
        <v>522</v>
      </c>
      <c r="I73" s="209" t="s">
        <v>1478</v>
      </c>
      <c r="J73" s="76" t="s">
        <v>1427</v>
      </c>
      <c r="K73" s="213">
        <v>32</v>
      </c>
      <c r="L73" s="248">
        <v>5</v>
      </c>
      <c r="M73" s="248">
        <v>5</v>
      </c>
      <c r="N73" s="248">
        <v>1</v>
      </c>
      <c r="O73" s="248">
        <v>5</v>
      </c>
      <c r="P73" s="249">
        <v>5</v>
      </c>
      <c r="Q73" s="248">
        <v>3</v>
      </c>
      <c r="R73" s="248">
        <v>3</v>
      </c>
      <c r="S73" s="242"/>
      <c r="T73" s="242"/>
      <c r="U73" s="214" t="s">
        <v>925</v>
      </c>
      <c r="V73" s="214" t="s">
        <v>1271</v>
      </c>
      <c r="W73" s="77">
        <f>SUM(L73:R73)</f>
        <v>27</v>
      </c>
      <c r="X73" s="272">
        <f>AVERAGE(L73:R73)</f>
        <v>3.8571428571428572</v>
      </c>
      <c r="Y73" s="21"/>
      <c r="Z73" s="21" t="s">
        <v>1257</v>
      </c>
      <c r="AA73" s="21" t="s">
        <v>54</v>
      </c>
      <c r="AB73" s="21"/>
    </row>
    <row r="74" spans="1:28" s="173" customFormat="1" ht="43.75" x14ac:dyDescent="0.4">
      <c r="A74" s="316" t="s">
        <v>145</v>
      </c>
      <c r="B74" s="316"/>
      <c r="C74" s="316" t="s">
        <v>389</v>
      </c>
      <c r="D74" s="316" t="s">
        <v>415</v>
      </c>
      <c r="E74" s="359"/>
      <c r="F74" s="360" t="s">
        <v>143</v>
      </c>
      <c r="G74" s="204" t="s">
        <v>2247</v>
      </c>
      <c r="H74" s="376" t="s">
        <v>2575</v>
      </c>
      <c r="I74" s="361" t="s">
        <v>2576</v>
      </c>
      <c r="J74" s="317" t="s">
        <v>2577</v>
      </c>
      <c r="K74" s="366">
        <v>34</v>
      </c>
      <c r="L74" s="248">
        <v>1</v>
      </c>
      <c r="M74" s="250">
        <v>1</v>
      </c>
      <c r="N74" s="250">
        <v>1</v>
      </c>
      <c r="O74" s="250">
        <v>2</v>
      </c>
      <c r="P74" s="251">
        <v>1</v>
      </c>
      <c r="Q74" s="252">
        <v>1</v>
      </c>
      <c r="R74" s="250">
        <v>5</v>
      </c>
      <c r="S74" s="242"/>
      <c r="T74" s="238" t="s">
        <v>1318</v>
      </c>
      <c r="U74" s="223" t="s">
        <v>1308</v>
      </c>
      <c r="V74" s="223" t="s">
        <v>1319</v>
      </c>
      <c r="W74" s="216">
        <f>SUM(M74:R76)+L76</f>
        <v>12</v>
      </c>
      <c r="X74" s="272">
        <f>AVERAGE(L74:R76)</f>
        <v>1.5555555555555556</v>
      </c>
      <c r="Y74" s="98"/>
      <c r="Z74" s="98" t="s">
        <v>87</v>
      </c>
      <c r="AA74" s="98" t="s">
        <v>1282</v>
      </c>
      <c r="AB74" s="98" t="s">
        <v>144</v>
      </c>
    </row>
    <row r="75" spans="1:28" s="173" customFormat="1" ht="58.3" x14ac:dyDescent="0.4">
      <c r="A75" s="316" t="s">
        <v>145</v>
      </c>
      <c r="B75" s="316"/>
      <c r="C75" s="316" t="s">
        <v>389</v>
      </c>
      <c r="D75" s="316" t="s">
        <v>415</v>
      </c>
      <c r="E75" s="362"/>
      <c r="F75" s="363"/>
      <c r="G75" s="204"/>
      <c r="H75" s="376" t="s">
        <v>2626</v>
      </c>
      <c r="I75" s="361" t="s">
        <v>2627</v>
      </c>
      <c r="J75" s="317" t="s">
        <v>2628</v>
      </c>
      <c r="K75" s="366">
        <v>36</v>
      </c>
      <c r="L75" s="248">
        <v>1</v>
      </c>
      <c r="M75" s="253"/>
      <c r="N75" s="253"/>
      <c r="O75" s="253"/>
      <c r="P75" s="254"/>
      <c r="Q75" s="252"/>
      <c r="R75" s="253"/>
      <c r="S75" s="242"/>
      <c r="T75" s="238" t="s">
        <v>1318</v>
      </c>
      <c r="U75" s="235"/>
      <c r="V75" s="235"/>
      <c r="W75" s="218"/>
      <c r="X75" s="272"/>
      <c r="Y75" s="98"/>
      <c r="Z75" s="98"/>
      <c r="AA75" s="98"/>
      <c r="AB75" s="98"/>
    </row>
    <row r="76" spans="1:28" s="173" customFormat="1" ht="103.4" customHeight="1" x14ac:dyDescent="0.4">
      <c r="A76" s="316" t="s">
        <v>145</v>
      </c>
      <c r="B76" s="316"/>
      <c r="C76" s="316" t="s">
        <v>389</v>
      </c>
      <c r="D76" s="316" t="s">
        <v>415</v>
      </c>
      <c r="E76" s="364"/>
      <c r="F76" s="365"/>
      <c r="G76" s="204"/>
      <c r="H76" s="376" t="s">
        <v>2629</v>
      </c>
      <c r="I76" s="361" t="s">
        <v>2587</v>
      </c>
      <c r="J76" s="317" t="s">
        <v>2628</v>
      </c>
      <c r="K76" s="366">
        <v>38</v>
      </c>
      <c r="L76" s="248">
        <v>1</v>
      </c>
      <c r="M76" s="255"/>
      <c r="N76" s="255"/>
      <c r="O76" s="255"/>
      <c r="P76" s="256"/>
      <c r="Q76" s="252"/>
      <c r="R76" s="255"/>
      <c r="S76" s="242"/>
      <c r="T76" s="238" t="s">
        <v>1320</v>
      </c>
      <c r="U76" s="226"/>
      <c r="V76" s="226"/>
      <c r="W76" s="220"/>
      <c r="Y76" s="98"/>
      <c r="Z76" s="98"/>
      <c r="AA76" s="98"/>
      <c r="AB76" s="98"/>
    </row>
    <row r="77" spans="1:28" s="173" customFormat="1" ht="58.3" x14ac:dyDescent="0.4">
      <c r="A77" s="74" t="s">
        <v>145</v>
      </c>
      <c r="B77" s="74"/>
      <c r="C77" s="74" t="s">
        <v>389</v>
      </c>
      <c r="D77" s="74" t="s">
        <v>415</v>
      </c>
      <c r="E77" s="77"/>
      <c r="F77" s="213" t="s">
        <v>234</v>
      </c>
      <c r="G77" s="194" t="s">
        <v>2698</v>
      </c>
      <c r="H77" s="247" t="s">
        <v>2632</v>
      </c>
      <c r="I77" s="209" t="s">
        <v>2588</v>
      </c>
      <c r="J77" s="76" t="s">
        <v>2628</v>
      </c>
      <c r="K77" s="213">
        <v>39</v>
      </c>
      <c r="L77" s="248">
        <v>3</v>
      </c>
      <c r="M77" s="248">
        <v>1</v>
      </c>
      <c r="N77" s="248">
        <v>1</v>
      </c>
      <c r="O77" s="248" t="s">
        <v>1321</v>
      </c>
      <c r="P77" s="249">
        <v>1</v>
      </c>
      <c r="Q77" s="248">
        <v>1</v>
      </c>
      <c r="R77" s="248">
        <v>1</v>
      </c>
      <c r="S77" s="242" t="s">
        <v>1322</v>
      </c>
      <c r="T77" s="238" t="s">
        <v>1323</v>
      </c>
      <c r="U77" s="214" t="s">
        <v>1200</v>
      </c>
      <c r="V77" s="214" t="s">
        <v>1253</v>
      </c>
      <c r="W77" s="77">
        <f>SUM(L77:N77)+SUM(P77:R77)</f>
        <v>8</v>
      </c>
      <c r="X77" s="272">
        <f t="shared" ref="X77:X91" si="1">AVERAGE(L77:R77)</f>
        <v>1.3333333333333333</v>
      </c>
      <c r="Y77" s="21"/>
      <c r="Z77" s="21" t="s">
        <v>153</v>
      </c>
      <c r="AA77" s="21" t="s">
        <v>1254</v>
      </c>
      <c r="AB77" s="21" t="s">
        <v>235</v>
      </c>
    </row>
    <row r="78" spans="1:28" s="173" customFormat="1" ht="72.900000000000006" x14ac:dyDescent="0.4">
      <c r="A78" s="316" t="s">
        <v>145</v>
      </c>
      <c r="B78" s="316"/>
      <c r="C78" s="316" t="s">
        <v>2865</v>
      </c>
      <c r="D78" s="316" t="s">
        <v>398</v>
      </c>
      <c r="E78" s="318"/>
      <c r="F78" s="366" t="s">
        <v>146</v>
      </c>
      <c r="G78" s="194" t="s">
        <v>2214</v>
      </c>
      <c r="H78" s="376" t="s">
        <v>399</v>
      </c>
      <c r="I78" s="361" t="s">
        <v>1455</v>
      </c>
      <c r="J78" s="317" t="s">
        <v>1416</v>
      </c>
      <c r="K78" s="366">
        <v>3</v>
      </c>
      <c r="L78" s="248">
        <v>1</v>
      </c>
      <c r="M78" s="248">
        <v>3</v>
      </c>
      <c r="N78" s="248">
        <v>1</v>
      </c>
      <c r="O78" s="248">
        <v>4</v>
      </c>
      <c r="P78" s="249">
        <v>1</v>
      </c>
      <c r="Q78" s="248">
        <v>1</v>
      </c>
      <c r="R78" s="248">
        <v>5</v>
      </c>
      <c r="S78" s="242"/>
      <c r="T78" s="238" t="s">
        <v>1324</v>
      </c>
      <c r="U78" s="212" t="s">
        <v>1308</v>
      </c>
      <c r="V78" s="212" t="s">
        <v>1325</v>
      </c>
      <c r="W78" s="77">
        <f>SUM(L78:R78)</f>
        <v>16</v>
      </c>
      <c r="X78" s="272">
        <f t="shared" si="1"/>
        <v>2.2857142857142856</v>
      </c>
      <c r="Y78" s="21"/>
      <c r="Z78" s="21" t="s">
        <v>87</v>
      </c>
      <c r="AA78" s="21" t="s">
        <v>1282</v>
      </c>
      <c r="AB78" s="21" t="s">
        <v>147</v>
      </c>
    </row>
    <row r="79" spans="1:28" s="173" customFormat="1" ht="72.900000000000006" x14ac:dyDescent="0.4">
      <c r="A79" s="74" t="s">
        <v>145</v>
      </c>
      <c r="B79" s="74"/>
      <c r="C79" s="74" t="s">
        <v>2842</v>
      </c>
      <c r="D79" s="77" t="s">
        <v>382</v>
      </c>
      <c r="E79" s="77" t="s">
        <v>1142</v>
      </c>
      <c r="F79" s="213" t="s">
        <v>236</v>
      </c>
      <c r="G79" s="194" t="s">
        <v>2699</v>
      </c>
      <c r="H79" s="247" t="s">
        <v>2618</v>
      </c>
      <c r="I79" s="209" t="s">
        <v>2585</v>
      </c>
      <c r="J79" s="76" t="s">
        <v>2619</v>
      </c>
      <c r="K79" s="213">
        <v>9</v>
      </c>
      <c r="L79" s="248">
        <v>1</v>
      </c>
      <c r="M79" s="248">
        <v>3</v>
      </c>
      <c r="N79" s="248">
        <v>1</v>
      </c>
      <c r="O79" s="248"/>
      <c r="P79" s="249">
        <v>1</v>
      </c>
      <c r="Q79" s="248">
        <v>1</v>
      </c>
      <c r="R79" s="248">
        <v>3</v>
      </c>
      <c r="S79" s="242"/>
      <c r="T79" s="242"/>
      <c r="U79" s="214" t="s">
        <v>1200</v>
      </c>
      <c r="V79" s="214" t="s">
        <v>1253</v>
      </c>
      <c r="W79" s="77">
        <f>SUM(L79:R79)</f>
        <v>10</v>
      </c>
      <c r="X79" s="272">
        <f t="shared" si="1"/>
        <v>1.6666666666666667</v>
      </c>
      <c r="Y79" s="21"/>
      <c r="Z79" s="21" t="s">
        <v>153</v>
      </c>
      <c r="AA79" s="21" t="s">
        <v>1254</v>
      </c>
      <c r="AB79" s="21"/>
    </row>
    <row r="80" spans="1:28" s="173" customFormat="1" ht="72.900000000000006" x14ac:dyDescent="0.4">
      <c r="A80" s="316" t="s">
        <v>111</v>
      </c>
      <c r="B80" s="316"/>
      <c r="C80" s="316" t="s">
        <v>2735</v>
      </c>
      <c r="D80" s="316" t="s">
        <v>451</v>
      </c>
      <c r="E80" s="318"/>
      <c r="F80" s="366" t="s">
        <v>180</v>
      </c>
      <c r="G80" s="194" t="s">
        <v>2569</v>
      </c>
      <c r="H80" s="376" t="s">
        <v>2548</v>
      </c>
      <c r="I80" s="361" t="s">
        <v>2549</v>
      </c>
      <c r="J80" s="317" t="s">
        <v>2550</v>
      </c>
      <c r="K80" s="366" t="s">
        <v>179</v>
      </c>
      <c r="L80" s="248">
        <v>5</v>
      </c>
      <c r="M80" s="248">
        <v>3</v>
      </c>
      <c r="N80" s="248">
        <v>3</v>
      </c>
      <c r="O80" s="248">
        <v>1</v>
      </c>
      <c r="P80" s="249">
        <v>3</v>
      </c>
      <c r="Q80" s="248">
        <v>3</v>
      </c>
      <c r="R80" s="248">
        <v>5</v>
      </c>
      <c r="S80" s="238" t="s">
        <v>1326</v>
      </c>
      <c r="T80" s="242"/>
      <c r="U80" s="212" t="s">
        <v>925</v>
      </c>
      <c r="V80" s="212" t="s">
        <v>1267</v>
      </c>
      <c r="W80" s="77">
        <f>SUM(L80:R80)</f>
        <v>23</v>
      </c>
      <c r="X80" s="272">
        <f t="shared" si="1"/>
        <v>3.2857142857142856</v>
      </c>
      <c r="Y80" s="183" t="s">
        <v>2548</v>
      </c>
      <c r="Z80" s="21" t="s">
        <v>1257</v>
      </c>
      <c r="AA80" s="21" t="s">
        <v>54</v>
      </c>
      <c r="AB80" s="21"/>
    </row>
    <row r="81" spans="1:28" s="173" customFormat="1" ht="43.75" x14ac:dyDescent="0.4">
      <c r="A81" s="74" t="s">
        <v>111</v>
      </c>
      <c r="B81" s="74"/>
      <c r="C81" s="74" t="s">
        <v>2735</v>
      </c>
      <c r="D81" s="74" t="s">
        <v>490</v>
      </c>
      <c r="E81" s="77"/>
      <c r="F81" s="213" t="s">
        <v>238</v>
      </c>
      <c r="G81" s="194" t="s">
        <v>2700</v>
      </c>
      <c r="H81" s="247" t="s">
        <v>2662</v>
      </c>
      <c r="I81" s="209" t="s">
        <v>2605</v>
      </c>
      <c r="J81" s="76" t="s">
        <v>2649</v>
      </c>
      <c r="K81" s="213">
        <v>23</v>
      </c>
      <c r="L81" s="248">
        <v>1</v>
      </c>
      <c r="M81" s="248">
        <v>3</v>
      </c>
      <c r="N81" s="248">
        <v>1</v>
      </c>
      <c r="O81" s="248"/>
      <c r="P81" s="249">
        <v>1</v>
      </c>
      <c r="Q81" s="248"/>
      <c r="R81" s="248">
        <v>1</v>
      </c>
      <c r="S81" s="242"/>
      <c r="T81" s="242"/>
      <c r="U81" s="214" t="s">
        <v>1200</v>
      </c>
      <c r="V81" s="214" t="s">
        <v>1253</v>
      </c>
      <c r="W81" s="77">
        <f>SUM(L81:R81)</f>
        <v>7</v>
      </c>
      <c r="X81" s="272">
        <f t="shared" si="1"/>
        <v>1.4</v>
      </c>
      <c r="Y81" s="21"/>
      <c r="Z81" s="21" t="s">
        <v>153</v>
      </c>
      <c r="AA81" s="21" t="s">
        <v>1254</v>
      </c>
      <c r="AB81" s="21"/>
    </row>
    <row r="82" spans="1:28" s="173" customFormat="1" ht="131.15" customHeight="1" x14ac:dyDescent="0.4">
      <c r="A82" s="316" t="s">
        <v>111</v>
      </c>
      <c r="B82" s="316"/>
      <c r="C82" s="318" t="s">
        <v>392</v>
      </c>
      <c r="D82" s="318"/>
      <c r="E82" s="318"/>
      <c r="F82" s="366" t="s">
        <v>239</v>
      </c>
      <c r="G82" s="194" t="s">
        <v>1155</v>
      </c>
      <c r="H82" s="376" t="s">
        <v>240</v>
      </c>
      <c r="I82" s="369"/>
      <c r="J82" s="316" t="s">
        <v>1418</v>
      </c>
      <c r="K82" s="366">
        <v>609</v>
      </c>
      <c r="L82" s="248">
        <v>1</v>
      </c>
      <c r="M82" s="248">
        <v>3</v>
      </c>
      <c r="N82" s="248">
        <v>1</v>
      </c>
      <c r="O82" s="248" t="s">
        <v>1327</v>
      </c>
      <c r="P82" s="249">
        <v>2</v>
      </c>
      <c r="Q82" s="248"/>
      <c r="R82" s="248">
        <v>1</v>
      </c>
      <c r="S82" s="238" t="s">
        <v>1328</v>
      </c>
      <c r="T82" s="238" t="s">
        <v>1329</v>
      </c>
      <c r="U82" s="212" t="s">
        <v>1308</v>
      </c>
      <c r="V82" s="212"/>
      <c r="W82" s="77">
        <f>SUM(L82:N82)+SUM(P82:R82)+4</f>
        <v>12</v>
      </c>
      <c r="X82" s="272">
        <f t="shared" si="1"/>
        <v>1.6</v>
      </c>
      <c r="Y82" s="21"/>
      <c r="Z82" s="21" t="s">
        <v>153</v>
      </c>
      <c r="AA82" s="21" t="s">
        <v>1254</v>
      </c>
      <c r="AB82" s="21" t="s">
        <v>241</v>
      </c>
    </row>
    <row r="83" spans="1:28" s="173" customFormat="1" ht="88.1" customHeight="1" x14ac:dyDescent="0.4">
      <c r="A83" s="74" t="s">
        <v>391</v>
      </c>
      <c r="B83" s="74"/>
      <c r="C83" s="74" t="s">
        <v>2843</v>
      </c>
      <c r="D83" s="77"/>
      <c r="E83" s="77" t="s">
        <v>1142</v>
      </c>
      <c r="F83" s="213" t="s">
        <v>149</v>
      </c>
      <c r="G83" s="194" t="s">
        <v>2222</v>
      </c>
      <c r="H83" s="247" t="s">
        <v>393</v>
      </c>
      <c r="I83" s="209" t="s">
        <v>1476</v>
      </c>
      <c r="J83" s="74" t="s">
        <v>1418</v>
      </c>
      <c r="K83" s="213">
        <v>616</v>
      </c>
      <c r="L83" s="248" t="s">
        <v>1330</v>
      </c>
      <c r="M83" s="248">
        <v>3</v>
      </c>
      <c r="N83" s="248">
        <v>1</v>
      </c>
      <c r="O83" s="248">
        <v>2</v>
      </c>
      <c r="P83" s="249">
        <v>3</v>
      </c>
      <c r="Q83" s="248">
        <v>3</v>
      </c>
      <c r="R83" s="248">
        <v>5</v>
      </c>
      <c r="S83" s="238" t="s">
        <v>2490</v>
      </c>
      <c r="T83" s="238" t="s">
        <v>1331</v>
      </c>
      <c r="U83" s="212" t="s">
        <v>1308</v>
      </c>
      <c r="V83" s="25" t="s">
        <v>2491</v>
      </c>
      <c r="W83" s="77">
        <f>SUM(M83:R83)</f>
        <v>17</v>
      </c>
      <c r="X83" s="272">
        <f t="shared" si="1"/>
        <v>2.8333333333333335</v>
      </c>
      <c r="Y83" s="21"/>
      <c r="Z83" s="21" t="s">
        <v>87</v>
      </c>
      <c r="AA83" s="21" t="s">
        <v>1282</v>
      </c>
      <c r="AB83" s="21" t="s">
        <v>151</v>
      </c>
    </row>
    <row r="84" spans="1:28" s="173" customFormat="1" ht="116.15" customHeight="1" x14ac:dyDescent="0.4">
      <c r="A84" s="316" t="s">
        <v>620</v>
      </c>
      <c r="B84" s="316"/>
      <c r="C84" s="316" t="s">
        <v>2873</v>
      </c>
      <c r="D84" s="318"/>
      <c r="E84" s="318" t="s">
        <v>1142</v>
      </c>
      <c r="F84" s="366" t="s">
        <v>94</v>
      </c>
      <c r="G84" s="194" t="s">
        <v>1156</v>
      </c>
      <c r="H84" s="376" t="s">
        <v>95</v>
      </c>
      <c r="I84" s="361" t="s">
        <v>1497</v>
      </c>
      <c r="J84" s="316" t="s">
        <v>1430</v>
      </c>
      <c r="K84" s="366">
        <v>624</v>
      </c>
      <c r="L84" s="248"/>
      <c r="M84" s="248">
        <v>5</v>
      </c>
      <c r="N84" s="248">
        <v>1</v>
      </c>
      <c r="O84" s="248"/>
      <c r="P84" s="249" t="s">
        <v>1287</v>
      </c>
      <c r="Q84" s="248"/>
      <c r="R84" s="248">
        <v>1</v>
      </c>
      <c r="S84" s="242"/>
      <c r="T84" s="242"/>
      <c r="U84" s="212" t="s">
        <v>925</v>
      </c>
      <c r="V84" s="212"/>
      <c r="W84" s="77">
        <f>SUM(L84:R84)</f>
        <v>7</v>
      </c>
      <c r="X84" s="272">
        <f t="shared" si="1"/>
        <v>2.3333333333333335</v>
      </c>
      <c r="Y84" s="21"/>
      <c r="Z84" s="21" t="s">
        <v>1257</v>
      </c>
      <c r="AA84" s="21" t="s">
        <v>54</v>
      </c>
      <c r="AB84" s="21"/>
    </row>
    <row r="85" spans="1:28" s="173" customFormat="1" ht="116.6" x14ac:dyDescent="0.4">
      <c r="A85" s="74"/>
      <c r="B85" s="74"/>
      <c r="C85" s="74" t="s">
        <v>2735</v>
      </c>
      <c r="D85" s="74"/>
      <c r="E85" s="77"/>
      <c r="F85" s="213" t="s">
        <v>242</v>
      </c>
      <c r="G85" s="194" t="s">
        <v>243</v>
      </c>
      <c r="H85" s="247" t="s">
        <v>2650</v>
      </c>
      <c r="I85" s="209" t="s">
        <v>2596</v>
      </c>
      <c r="J85" s="76" t="s">
        <v>2649</v>
      </c>
      <c r="K85" s="213">
        <v>19</v>
      </c>
      <c r="L85" s="248">
        <v>3</v>
      </c>
      <c r="M85" s="248">
        <v>3</v>
      </c>
      <c r="N85" s="248">
        <v>1</v>
      </c>
      <c r="O85" s="248" t="s">
        <v>1332</v>
      </c>
      <c r="P85" s="249">
        <v>3</v>
      </c>
      <c r="Q85" s="248">
        <v>1</v>
      </c>
      <c r="R85" s="248">
        <v>1</v>
      </c>
      <c r="S85" s="238" t="s">
        <v>2492</v>
      </c>
      <c r="T85" s="238" t="s">
        <v>1333</v>
      </c>
      <c r="U85" s="214" t="s">
        <v>1308</v>
      </c>
      <c r="V85" s="214" t="s">
        <v>1253</v>
      </c>
      <c r="W85" s="77">
        <f>SUM(L85:N85)+SUM(P85:R85)</f>
        <v>12</v>
      </c>
      <c r="X85" s="272">
        <f t="shared" si="1"/>
        <v>2</v>
      </c>
      <c r="Y85" s="21"/>
      <c r="Z85" s="21" t="s">
        <v>153</v>
      </c>
      <c r="AA85" s="21" t="s">
        <v>1254</v>
      </c>
      <c r="AB85" s="21" t="s">
        <v>244</v>
      </c>
    </row>
    <row r="86" spans="1:28" s="173" customFormat="1" ht="58.3" x14ac:dyDescent="0.4">
      <c r="A86" s="316"/>
      <c r="B86" s="316"/>
      <c r="C86" s="315" t="s">
        <v>2849</v>
      </c>
      <c r="D86" s="316"/>
      <c r="E86" s="318" t="s">
        <v>1142</v>
      </c>
      <c r="F86" s="366" t="s">
        <v>245</v>
      </c>
      <c r="G86" s="194" t="s">
        <v>2667</v>
      </c>
      <c r="H86" s="376" t="s">
        <v>2667</v>
      </c>
      <c r="I86" s="361" t="s">
        <v>2607</v>
      </c>
      <c r="J86" s="317" t="s">
        <v>2666</v>
      </c>
      <c r="K86" s="366">
        <v>31</v>
      </c>
      <c r="L86" s="248"/>
      <c r="M86" s="248">
        <v>1</v>
      </c>
      <c r="N86" s="248"/>
      <c r="O86" s="248"/>
      <c r="P86" s="249">
        <v>1</v>
      </c>
      <c r="Q86" s="248">
        <v>1</v>
      </c>
      <c r="R86" s="248">
        <v>1</v>
      </c>
      <c r="S86" s="238" t="s">
        <v>1334</v>
      </c>
      <c r="T86" s="242"/>
      <c r="U86" s="212" t="s">
        <v>1200</v>
      </c>
      <c r="V86" s="212" t="s">
        <v>1263</v>
      </c>
      <c r="W86" s="77">
        <f>SUM(L86:R86)</f>
        <v>4</v>
      </c>
      <c r="X86" s="272">
        <f t="shared" si="1"/>
        <v>1</v>
      </c>
      <c r="Y86" s="21"/>
      <c r="Z86" s="21" t="s">
        <v>153</v>
      </c>
      <c r="AA86" s="21" t="s">
        <v>1254</v>
      </c>
      <c r="AB86" s="21" t="s">
        <v>246</v>
      </c>
    </row>
    <row r="87" spans="1:28" s="173" customFormat="1" ht="87.45" x14ac:dyDescent="0.4">
      <c r="A87" s="74"/>
      <c r="B87" s="74"/>
      <c r="C87" s="74" t="s">
        <v>392</v>
      </c>
      <c r="D87" s="74"/>
      <c r="E87" s="77"/>
      <c r="F87" s="213" t="s">
        <v>172</v>
      </c>
      <c r="G87" s="194" t="s">
        <v>173</v>
      </c>
      <c r="H87" s="247" t="s">
        <v>2668</v>
      </c>
      <c r="I87" s="209" t="s">
        <v>2608</v>
      </c>
      <c r="J87" s="76" t="s">
        <v>2659</v>
      </c>
      <c r="K87" s="213">
        <v>119</v>
      </c>
      <c r="L87" s="248">
        <v>1</v>
      </c>
      <c r="M87" s="248">
        <v>3</v>
      </c>
      <c r="N87" s="248">
        <v>5</v>
      </c>
      <c r="O87" s="248">
        <v>5</v>
      </c>
      <c r="P87" s="249">
        <v>3</v>
      </c>
      <c r="Q87" s="248">
        <v>5</v>
      </c>
      <c r="R87" s="248">
        <v>3</v>
      </c>
      <c r="S87" s="242"/>
      <c r="T87" s="238" t="s">
        <v>1335</v>
      </c>
      <c r="U87" s="212" t="s">
        <v>925</v>
      </c>
      <c r="V87" s="212"/>
      <c r="W87" s="77">
        <f>SUM(L88:N88)+SUM(P88:R88)+5</f>
        <v>21</v>
      </c>
      <c r="X87" s="272">
        <f t="shared" si="1"/>
        <v>3.5714285714285716</v>
      </c>
      <c r="Y87" s="21"/>
      <c r="Z87" s="21" t="s">
        <v>1257</v>
      </c>
      <c r="AA87" s="21" t="s">
        <v>54</v>
      </c>
      <c r="AB87" s="21" t="s">
        <v>2243</v>
      </c>
    </row>
    <row r="88" spans="1:28" s="173" customFormat="1" ht="91.75" customHeight="1" x14ac:dyDescent="0.4">
      <c r="A88" s="316"/>
      <c r="B88" s="316"/>
      <c r="C88" s="316" t="s">
        <v>2847</v>
      </c>
      <c r="D88" s="316"/>
      <c r="E88" s="318" t="s">
        <v>1142</v>
      </c>
      <c r="F88" s="366" t="s">
        <v>80</v>
      </c>
      <c r="G88" s="194" t="s">
        <v>81</v>
      </c>
      <c r="H88" s="376" t="s">
        <v>2211</v>
      </c>
      <c r="I88" s="361" t="s">
        <v>1579</v>
      </c>
      <c r="J88" s="317" t="s">
        <v>1424</v>
      </c>
      <c r="K88" s="366">
        <v>231</v>
      </c>
      <c r="L88" s="248"/>
      <c r="M88" s="248">
        <v>3</v>
      </c>
      <c r="N88" s="248">
        <v>3</v>
      </c>
      <c r="O88" s="248">
        <v>5</v>
      </c>
      <c r="P88" s="249">
        <v>4</v>
      </c>
      <c r="Q88" s="248">
        <v>3</v>
      </c>
      <c r="R88" s="248">
        <v>3</v>
      </c>
      <c r="S88" s="242"/>
      <c r="T88" s="238" t="s">
        <v>1336</v>
      </c>
      <c r="U88" s="212" t="s">
        <v>925</v>
      </c>
      <c r="V88" s="212" t="s">
        <v>1337</v>
      </c>
      <c r="W88" s="77">
        <f>SUM(L88:N88)+SUM(P88:R88)+5</f>
        <v>21</v>
      </c>
      <c r="X88" s="272">
        <f t="shared" si="1"/>
        <v>3.5</v>
      </c>
      <c r="Y88" s="21"/>
      <c r="Z88" s="21" t="s">
        <v>1257</v>
      </c>
      <c r="AA88" s="21" t="s">
        <v>54</v>
      </c>
      <c r="AB88" s="21" t="s">
        <v>1338</v>
      </c>
    </row>
    <row r="89" spans="1:28" s="173" customFormat="1" ht="58.3" x14ac:dyDescent="0.4">
      <c r="A89" s="74"/>
      <c r="B89" s="74"/>
      <c r="C89" s="74" t="s">
        <v>1131</v>
      </c>
      <c r="D89" s="77"/>
      <c r="E89" s="77"/>
      <c r="F89" s="213" t="s">
        <v>248</v>
      </c>
      <c r="G89" s="194" t="s">
        <v>1157</v>
      </c>
      <c r="H89" s="269" t="s">
        <v>249</v>
      </c>
      <c r="I89" s="210"/>
      <c r="J89" s="74" t="s">
        <v>1430</v>
      </c>
      <c r="K89" s="213">
        <v>618</v>
      </c>
      <c r="L89" s="248"/>
      <c r="M89" s="248">
        <v>1</v>
      </c>
      <c r="N89" s="248">
        <v>1</v>
      </c>
      <c r="O89" s="248">
        <v>4</v>
      </c>
      <c r="P89" s="249">
        <v>1</v>
      </c>
      <c r="Q89" s="248"/>
      <c r="R89" s="248">
        <v>1</v>
      </c>
      <c r="S89" s="242"/>
      <c r="T89" s="238" t="s">
        <v>1339</v>
      </c>
      <c r="U89" s="214" t="s">
        <v>1200</v>
      </c>
      <c r="V89" s="214" t="s">
        <v>1253</v>
      </c>
      <c r="W89" s="77">
        <f>SUM(L89:N89)+SUM(P89:R89)+4</f>
        <v>8</v>
      </c>
      <c r="X89" s="272">
        <f t="shared" si="1"/>
        <v>1.6</v>
      </c>
      <c r="Y89" s="21"/>
      <c r="Z89" s="21" t="s">
        <v>153</v>
      </c>
      <c r="AA89" s="21" t="s">
        <v>1254</v>
      </c>
      <c r="AB89" s="21" t="s">
        <v>250</v>
      </c>
    </row>
    <row r="90" spans="1:28" s="173" customFormat="1" ht="29.15" x14ac:dyDescent="0.4">
      <c r="A90" s="316"/>
      <c r="B90" s="316"/>
      <c r="C90" s="316" t="s">
        <v>389</v>
      </c>
      <c r="D90" s="318"/>
      <c r="E90" s="318"/>
      <c r="F90" s="366" t="s">
        <v>252</v>
      </c>
      <c r="G90" s="194" t="s">
        <v>1158</v>
      </c>
      <c r="H90" s="376" t="s">
        <v>253</v>
      </c>
      <c r="I90" s="369"/>
      <c r="J90" s="316" t="s">
        <v>1430</v>
      </c>
      <c r="K90" s="366">
        <v>619</v>
      </c>
      <c r="L90" s="264"/>
      <c r="M90" s="264">
        <v>1</v>
      </c>
      <c r="N90" s="264">
        <v>1</v>
      </c>
      <c r="O90" s="264"/>
      <c r="P90" s="270">
        <v>1</v>
      </c>
      <c r="Q90" s="264">
        <v>1</v>
      </c>
      <c r="R90" s="264">
        <v>1</v>
      </c>
      <c r="S90" s="271"/>
      <c r="T90" s="271"/>
      <c r="U90" s="240" t="s">
        <v>1200</v>
      </c>
      <c r="V90" s="240" t="s">
        <v>1263</v>
      </c>
      <c r="W90" s="211">
        <f>SUM(L90:R90)</f>
        <v>5</v>
      </c>
      <c r="X90" s="272">
        <f t="shared" si="1"/>
        <v>1</v>
      </c>
      <c r="Y90" s="21"/>
      <c r="Z90" s="21" t="s">
        <v>153</v>
      </c>
      <c r="AA90" s="21" t="s">
        <v>1254</v>
      </c>
      <c r="AB90" s="21"/>
    </row>
    <row r="91" spans="1:28" s="173" customFormat="1" ht="74.150000000000006" customHeight="1" x14ac:dyDescent="0.4">
      <c r="A91" s="74"/>
      <c r="B91" s="74"/>
      <c r="C91" s="73" t="s">
        <v>2849</v>
      </c>
      <c r="D91" s="77"/>
      <c r="E91" s="77" t="s">
        <v>1142</v>
      </c>
      <c r="F91" s="213" t="s">
        <v>254</v>
      </c>
      <c r="G91" s="194" t="s">
        <v>1159</v>
      </c>
      <c r="H91" s="247" t="s">
        <v>255</v>
      </c>
      <c r="I91" s="210"/>
      <c r="J91" s="74" t="s">
        <v>1418</v>
      </c>
      <c r="K91" s="213">
        <v>622</v>
      </c>
      <c r="L91" s="248"/>
      <c r="M91" s="248">
        <v>3</v>
      </c>
      <c r="N91" s="248">
        <v>1</v>
      </c>
      <c r="O91" s="248"/>
      <c r="P91" s="249" t="s">
        <v>1287</v>
      </c>
      <c r="Q91" s="248"/>
      <c r="R91" s="248">
        <v>1</v>
      </c>
      <c r="S91" s="238" t="s">
        <v>2493</v>
      </c>
      <c r="T91" s="242"/>
      <c r="U91" s="214" t="s">
        <v>1200</v>
      </c>
      <c r="V91" s="228" t="s">
        <v>1340</v>
      </c>
      <c r="W91" s="77">
        <f>SUM(L91:R91)</f>
        <v>5</v>
      </c>
      <c r="X91" s="272">
        <f t="shared" si="1"/>
        <v>1.6666666666666667</v>
      </c>
      <c r="Y91" s="21"/>
      <c r="Z91" s="21" t="s">
        <v>153</v>
      </c>
      <c r="AA91" s="21" t="s">
        <v>1254</v>
      </c>
      <c r="AB91" s="21" t="s">
        <v>256</v>
      </c>
    </row>
  </sheetData>
  <autoFilter ref="A1:AB93" xr:uid="{2A3CA3D9-A5BE-4C2E-9BF1-37FC1A72BA03}"/>
  <mergeCells count="248">
    <mergeCell ref="T3:T5"/>
    <mergeCell ref="E3:E5"/>
    <mergeCell ref="F3:F5"/>
    <mergeCell ref="G3:G5"/>
    <mergeCell ref="L3:L5"/>
    <mergeCell ref="M3:M5"/>
    <mergeCell ref="N3:N5"/>
    <mergeCell ref="AA15:AA17"/>
    <mergeCell ref="AB15:AB17"/>
    <mergeCell ref="V15:V17"/>
    <mergeCell ref="W15:W17"/>
    <mergeCell ref="Z15:Z17"/>
    <mergeCell ref="AA3:AA5"/>
    <mergeCell ref="AB3:AB5"/>
    <mergeCell ref="E6:E7"/>
    <mergeCell ref="F6:F7"/>
    <mergeCell ref="G6:G7"/>
    <mergeCell ref="M6:M7"/>
    <mergeCell ref="N6:N7"/>
    <mergeCell ref="O6:O7"/>
    <mergeCell ref="P6:P7"/>
    <mergeCell ref="U3:U5"/>
    <mergeCell ref="V3:V5"/>
    <mergeCell ref="W3:W5"/>
    <mergeCell ref="Z3:Z5"/>
    <mergeCell ref="O3:O5"/>
    <mergeCell ref="P3:P5"/>
    <mergeCell ref="Q3:Q5"/>
    <mergeCell ref="R3:R5"/>
    <mergeCell ref="S3:S5"/>
    <mergeCell ref="W6:W7"/>
    <mergeCell ref="Z6:Z7"/>
    <mergeCell ref="AA6:AA7"/>
    <mergeCell ref="AB6:AB7"/>
    <mergeCell ref="Q6:Q7"/>
    <mergeCell ref="R6:R7"/>
    <mergeCell ref="S6:S7"/>
    <mergeCell ref="T6:T7"/>
    <mergeCell ref="U6:U7"/>
    <mergeCell ref="V6:V7"/>
    <mergeCell ref="U15:U17"/>
    <mergeCell ref="O15:O17"/>
    <mergeCell ref="P15:P17"/>
    <mergeCell ref="Q15:Q17"/>
    <mergeCell ref="R15:R17"/>
    <mergeCell ref="S15:S17"/>
    <mergeCell ref="T15:T17"/>
    <mergeCell ref="F15:F17"/>
    <mergeCell ref="G15:G17"/>
    <mergeCell ref="L15:L17"/>
    <mergeCell ref="M15:M17"/>
    <mergeCell ref="N15:N17"/>
    <mergeCell ref="Z24:Z31"/>
    <mergeCell ref="AA24:AA31"/>
    <mergeCell ref="AB24:AB31"/>
    <mergeCell ref="W24:W31"/>
    <mergeCell ref="Y24:Y31"/>
    <mergeCell ref="F18:F19"/>
    <mergeCell ref="G18:G19"/>
    <mergeCell ref="L18:L19"/>
    <mergeCell ref="M18:M19"/>
    <mergeCell ref="N18:N19"/>
    <mergeCell ref="O18:O19"/>
    <mergeCell ref="P18:P19"/>
    <mergeCell ref="W18:W19"/>
    <mergeCell ref="Z18:Z19"/>
    <mergeCell ref="AA18:AA19"/>
    <mergeCell ref="AB18:AB19"/>
    <mergeCell ref="Q18:Q19"/>
    <mergeCell ref="R18:R19"/>
    <mergeCell ref="S18:S19"/>
    <mergeCell ref="T18:T19"/>
    <mergeCell ref="U18:U19"/>
    <mergeCell ref="V18:V19"/>
    <mergeCell ref="L29:L31"/>
    <mergeCell ref="F32:F35"/>
    <mergeCell ref="G32:G35"/>
    <mergeCell ref="L32:L33"/>
    <mergeCell ref="M32:M35"/>
    <mergeCell ref="U24:U31"/>
    <mergeCell ref="V24:V31"/>
    <mergeCell ref="O24:O31"/>
    <mergeCell ref="P24:P31"/>
    <mergeCell ref="Q24:Q31"/>
    <mergeCell ref="R24:R31"/>
    <mergeCell ref="S24:S31"/>
    <mergeCell ref="T24:T31"/>
    <mergeCell ref="F24:F31"/>
    <mergeCell ref="G24:G31"/>
    <mergeCell ref="L24:L25"/>
    <mergeCell ref="M24:M31"/>
    <mergeCell ref="N24:N25"/>
    <mergeCell ref="AA32:AA35"/>
    <mergeCell ref="AB32:AB35"/>
    <mergeCell ref="N33:N35"/>
    <mergeCell ref="E40:E42"/>
    <mergeCell ref="F40:F42"/>
    <mergeCell ref="G40:G42"/>
    <mergeCell ref="M40:M42"/>
    <mergeCell ref="N40:N42"/>
    <mergeCell ref="U32:U35"/>
    <mergeCell ref="V32:V35"/>
    <mergeCell ref="W32:W35"/>
    <mergeCell ref="Y32:Y35"/>
    <mergeCell ref="O32:O35"/>
    <mergeCell ref="P32:P35"/>
    <mergeCell ref="Q32:Q35"/>
    <mergeCell ref="R32:R35"/>
    <mergeCell ref="S32:S35"/>
    <mergeCell ref="T32:T35"/>
    <mergeCell ref="Z40:Z42"/>
    <mergeCell ref="AA40:AA42"/>
    <mergeCell ref="AB40:AB42"/>
    <mergeCell ref="L41:L42"/>
    <mergeCell ref="E32:E35"/>
    <mergeCell ref="U40:U42"/>
    <mergeCell ref="V40:V42"/>
    <mergeCell ref="W40:W42"/>
    <mergeCell ref="Z32:Z35"/>
    <mergeCell ref="Y40:Y42"/>
    <mergeCell ref="O40:O42"/>
    <mergeCell ref="P40:P42"/>
    <mergeCell ref="Q40:Q42"/>
    <mergeCell ref="R40:R42"/>
    <mergeCell ref="S40:S42"/>
    <mergeCell ref="T40:T42"/>
    <mergeCell ref="Z57:Z62"/>
    <mergeCell ref="AA57:AA62"/>
    <mergeCell ref="AB57:AB62"/>
    <mergeCell ref="V57:V62"/>
    <mergeCell ref="W57:W62"/>
    <mergeCell ref="AB45:AB46"/>
    <mergeCell ref="E51:E52"/>
    <mergeCell ref="F51:F52"/>
    <mergeCell ref="G51:G52"/>
    <mergeCell ref="M51:M52"/>
    <mergeCell ref="N51:N52"/>
    <mergeCell ref="O51:O52"/>
    <mergeCell ref="P51:P52"/>
    <mergeCell ref="U45:U46"/>
    <mergeCell ref="V45:V46"/>
    <mergeCell ref="W45:W46"/>
    <mergeCell ref="Y45:Y46"/>
    <mergeCell ref="O45:O46"/>
    <mergeCell ref="P45:P46"/>
    <mergeCell ref="Q45:Q46"/>
    <mergeCell ref="R45:R46"/>
    <mergeCell ref="S45:S46"/>
    <mergeCell ref="T45:T46"/>
    <mergeCell ref="F45:F46"/>
    <mergeCell ref="E45:E46"/>
    <mergeCell ref="W51:W52"/>
    <mergeCell ref="Z51:Z52"/>
    <mergeCell ref="AA51:AA52"/>
    <mergeCell ref="AB51:AB52"/>
    <mergeCell ref="Q51:Q52"/>
    <mergeCell ref="R51:R52"/>
    <mergeCell ref="S51:S52"/>
    <mergeCell ref="T51:T52"/>
    <mergeCell ref="U51:U52"/>
    <mergeCell ref="V51:V52"/>
    <mergeCell ref="AA45:AA46"/>
    <mergeCell ref="G45:G46"/>
    <mergeCell ref="M45:M46"/>
    <mergeCell ref="N45:N46"/>
    <mergeCell ref="Z45:Z46"/>
    <mergeCell ref="E63:E64"/>
    <mergeCell ref="F63:F64"/>
    <mergeCell ref="G63:G64"/>
    <mergeCell ref="L63:L64"/>
    <mergeCell ref="M63:M64"/>
    <mergeCell ref="N63:N64"/>
    <mergeCell ref="T57:T62"/>
    <mergeCell ref="U57:U62"/>
    <mergeCell ref="N57:N62"/>
    <mergeCell ref="O57:O62"/>
    <mergeCell ref="P57:P62"/>
    <mergeCell ref="Q57:Q62"/>
    <mergeCell ref="R57:R62"/>
    <mergeCell ref="S57:S62"/>
    <mergeCell ref="E57:E62"/>
    <mergeCell ref="F57:F62"/>
    <mergeCell ref="G57:G62"/>
    <mergeCell ref="L57:L62"/>
    <mergeCell ref="M57:M62"/>
    <mergeCell ref="Z63:Z64"/>
    <mergeCell ref="AA63:AA64"/>
    <mergeCell ref="AB63:AB64"/>
    <mergeCell ref="F65:F66"/>
    <mergeCell ref="G65:G66"/>
    <mergeCell ref="L65:L66"/>
    <mergeCell ref="M65:M66"/>
    <mergeCell ref="N65:N66"/>
    <mergeCell ref="O65:O66"/>
    <mergeCell ref="U63:U64"/>
    <mergeCell ref="V63:V64"/>
    <mergeCell ref="W63:W64"/>
    <mergeCell ref="Y63:Y64"/>
    <mergeCell ref="O63:O64"/>
    <mergeCell ref="P63:P64"/>
    <mergeCell ref="Q63:Q64"/>
    <mergeCell ref="R63:R64"/>
    <mergeCell ref="S63:S64"/>
    <mergeCell ref="T63:T64"/>
    <mergeCell ref="AB65:AB66"/>
    <mergeCell ref="W65:W66"/>
    <mergeCell ref="Y65:Y66"/>
    <mergeCell ref="Z65:Z66"/>
    <mergeCell ref="F68:F70"/>
    <mergeCell ref="G68:G70"/>
    <mergeCell ref="M68:M70"/>
    <mergeCell ref="N68:N70"/>
    <mergeCell ref="O68:O70"/>
    <mergeCell ref="P68:P70"/>
    <mergeCell ref="Q68:Q70"/>
    <mergeCell ref="AA65:AA66"/>
    <mergeCell ref="P65:P66"/>
    <mergeCell ref="Q65:Q66"/>
    <mergeCell ref="S65:S66"/>
    <mergeCell ref="T65:T66"/>
    <mergeCell ref="U65:U66"/>
    <mergeCell ref="V65:V66"/>
    <mergeCell ref="Z68:Z70"/>
    <mergeCell ref="AA68:AA70"/>
    <mergeCell ref="AB68:AB70"/>
    <mergeCell ref="E74:E76"/>
    <mergeCell ref="F74:F76"/>
    <mergeCell ref="G74:G76"/>
    <mergeCell ref="M74:M76"/>
    <mergeCell ref="R68:R70"/>
    <mergeCell ref="S68:S70"/>
    <mergeCell ref="T68:T70"/>
    <mergeCell ref="U68:U70"/>
    <mergeCell ref="V68:V70"/>
    <mergeCell ref="W68:W70"/>
    <mergeCell ref="AA74:AA76"/>
    <mergeCell ref="AB74:AB76"/>
    <mergeCell ref="V74:V76"/>
    <mergeCell ref="W74:W76"/>
    <mergeCell ref="Y74:Y76"/>
    <mergeCell ref="Z74:Z76"/>
    <mergeCell ref="N74:N76"/>
    <mergeCell ref="O74:O76"/>
    <mergeCell ref="P74:P76"/>
    <mergeCell ref="Q74:Q76"/>
    <mergeCell ref="R74:R76"/>
    <mergeCell ref="U74:U76"/>
    <mergeCell ref="E68:E70"/>
  </mergeCells>
  <hyperlinks>
    <hyperlink ref="J3" r:id="rId1" display="2021 Toxics Workshops: Research need identified by Tisha King-Heiden New Studies talk on insecticide and fish larvae" xr:uid="{4FB4FC1C-AAD3-4779-AEF2-EF252F6211D7}"/>
    <hyperlink ref="J4" r:id="rId2" display="2021 Toxics Workshops: Tracy Collier closing talk, see Workshop Notes" xr:uid="{C153F95B-BD16-4B59-93FE-2933B9C05D54}"/>
    <hyperlink ref="J5" r:id="rId3" display="2021 Toxics Workshops: Participant question asked in February 5, 2021 Q&amp;A (session on “Closing General”)" xr:uid="{03082F98-49E7-4827-8424-3854B3A1D613}"/>
    <hyperlink ref="J6" r:id="rId4" display="2021 Toxics Workshops: Participant question asked in February 5, 2021 Q&amp;A (session on New Studies)" xr:uid="{D0BC4203-330C-4409-82CA-72D028D477B6}"/>
    <hyperlink ref="J7" r:id="rId5" display="2021 Toxics Workshops: Participant question asked in February 5, 2021 Q&amp;A (session on New Studies)" xr:uid="{1891EAD4-B8F6-4040-A68B-0BCEECAD7219}"/>
    <hyperlink ref="J10" r:id="rId6" display="2021 Toxics Workshops: Participant question asked in February 5, 2021 Q&amp;A (session on CECs)" xr:uid="{D0AACBF5-045D-402C-9187-A59BBD743955}"/>
    <hyperlink ref="I10" r:id="rId7" display="https://www.dnr.wa.gov/programs-and-services/aquatics/aquatic-science/nearshore-habitat-eelgrass-stressor-response-project" xr:uid="{5AEE1735-C9CF-449E-85DB-DD49F874AB63}"/>
    <hyperlink ref="J11" r:id="rId8" display="2021 Toxics Workshops: Participant question asked in February 5, 2021 Q&amp;A (session on CECs)" xr:uid="{A36C6EA2-08F4-4C2E-AEB4-B7ACA0F11414}"/>
    <hyperlink ref="J13" r:id="rId9" display="Puget Sound Federal Task Force Action Plan 2022-2026" xr:uid="{8B0AC09D-85AA-4C8F-A743-62C8F0B259C1}"/>
    <hyperlink ref="J14" r:id="rId10" display="Puget Sound Federal Task Force Action Plan 2022-2026" xr:uid="{1855284E-0248-4FBA-BE6C-CABE4B003A72}"/>
    <hyperlink ref="J20" r:id="rId11" display="Puget Sound Federal Task Force Action Plan 2022-2026" xr:uid="{0E6EA3AD-08E2-47C9-8F17-86F17713BA15}"/>
    <hyperlink ref="J21" r:id="rId12" display="2021 Toxics Workshops: Participant question asked in February 5, 2021 Q&amp;A (session on “Toxics in Puget Sound Synthesis”)" xr:uid="{93AB8B5B-DB0A-4B67-AAB5-98741D0F1266}"/>
    <hyperlink ref="J22" r:id="rId13" display="2021 Toxics Workshops: Participant question asked in February 5, 2021 Q&amp;A (session on New Studies)" xr:uid="{2B6F56E8-6010-40BD-806A-30AAEBF3A515}"/>
    <hyperlink ref="J23" r:id="rId14" display="2021 Toxics Workshops: Participant question asked in February 5, 2021 Q&amp;A (session on New Studies)" xr:uid="{7F1C3A50-8117-4A2F-8078-CD065E465198}"/>
    <hyperlink ref="J24" r:id="rId15" display="Puget Sound Federal Task Force Action Plan 2022-2026" xr:uid="{3E306D15-2F1C-4F21-BD53-686235D2E4C7}"/>
    <hyperlink ref="J25" r:id="rId16" display="Puget Sound Federal Task Force Action Plan 2022-2026" xr:uid="{2BEF115C-E4EA-4BCA-B385-28D482C6FBCE}"/>
    <hyperlink ref="J27" r:id="rId17" display="Puget Sound Federal Task Force Action Plan 2022-2026" xr:uid="{B6D9215C-F010-4B4C-A908-49C3DB5077F3}"/>
    <hyperlink ref="J28" r:id="rId18" display="Salish Sea Marine Survival Project Transboundary Workshop 2023" xr:uid="{0D5D5EE8-639E-4143-9DB8-0C1711186E0F}"/>
    <hyperlink ref="J29" r:id="rId19" display="Salish Sea Marine Survival Project Transboundary Workshop 2023" xr:uid="{F17CFBD7-95AC-4933-B8B0-E88FD8EC03C1}"/>
    <hyperlink ref="J30" r:id="rId20" display="Salish Sea Marine Survival Project Transboundary Workshop 2023" xr:uid="{B7FC4514-4919-480C-8FD6-9EC66C5297C1}"/>
    <hyperlink ref="J31" r:id="rId21" display="Recommended Priorities for Salmon Recovery and the Chinook Implementation Strategy" xr:uid="{47C6A21F-16AA-4EF7-9F84-78E791218135}"/>
    <hyperlink ref="J32" r:id="rId22" display="&quot;Technical memorandum on aquatic toxicity of stormwater and role of 6PPD-quinone&quot; (McIntyre and Jayakaran 2022) memo in Appendix D of Ecology 2022: 6PPD in Road Runoff Assessment and Mitigation Strategies" xr:uid="{C06A292D-5AF2-4142-A9C3-B2539CAC35FD}"/>
    <hyperlink ref="J33" r:id="rId23" display="gw∂dzadad Teaching of Our Ancestors TRIBAL HABITAT STRATEGY (2019)" xr:uid="{AC53D324-B4FA-4B05-8C83-65C1C75E62CC}"/>
    <hyperlink ref="J34" r:id="rId24" display="Puget Sound Federal Task Force Action Plan 2022-2026" xr:uid="{3E849545-3328-4DC2-997A-D6FEBF2A9207}"/>
    <hyperlink ref="J36" r:id="rId25" display="Puget Sound Federal Task Force Action Plan 2022-2026" xr:uid="{33FA3C43-E51D-4162-AFE8-7A8D5AF26E8B}"/>
    <hyperlink ref="J37" r:id="rId26" display="Puget Sound Federal Task Force Action Plan 2022-2026" xr:uid="{8F6BAB50-87C5-4519-A809-3C56E44507C2}"/>
    <hyperlink ref="J46" r:id="rId27" display="2021 Toxics Workshops: Participant question asked in February 5, 2021 Q&amp;A (session on CECs)" xr:uid="{30EE1364-4C41-4D58-8261-4C294E2C195A}"/>
    <hyperlink ref="J54" r:id="rId28" display="gw∂dzadad Teaching of Our Ancestors TRIBAL HABITAT STRATEGY (2019)" xr:uid="{37564748-FAC2-4742-9F5E-496BAFD9B022}"/>
    <hyperlink ref="J56" r:id="rId29" display="Puget Sound Federal Task Force Action Plan 2022-2026" xr:uid="{B43E752C-1DD1-4762-920A-5B4D9A492846}"/>
    <hyperlink ref="J59" r:id="rId30" display="Puget Sound Federal Task Force Action Plan 2022-2026" xr:uid="{A963F407-E20F-4A56-A246-8101E1F1E6C5}"/>
    <hyperlink ref="J60" r:id="rId31" location="page=1" display="NWIFC 2020 State of Our Watersheds Report" xr:uid="{D920FC05-DFFC-49DA-BA7E-BC1856E05150}"/>
    <hyperlink ref="J61" r:id="rId32" location="page=1" display="NWIFC 2020 State of Our Watersheds Report" xr:uid="{96FD023D-9B3C-4705-A2D2-974BD3075F97}"/>
    <hyperlink ref="J62" r:id="rId33" display="NWIFC 2023 Annual Report" xr:uid="{B9E6E2D6-8795-4113-9085-907473440371}"/>
    <hyperlink ref="J63" r:id="rId34" display="Puget Sound Federal Task Force Action Plan 2022-2026" xr:uid="{1D566C96-622B-4778-8DA9-4A5B52EC70F9}"/>
    <hyperlink ref="J64" r:id="rId35" display="&quot;Technical memorandum on aquatic toxicity of stormwater and role of 6PPD-quinone&quot; (McIntyre and Jayakaran 2022) memo in Appendix D of Ecology 2022: 6PPD in Road Runoff Assessment and Mitigation Strategies" xr:uid="{E7DBCA5B-EBB7-46AD-984C-580FE5CFD8F6}"/>
    <hyperlink ref="J65" r:id="rId36" display="2021 Toxics Workshops: Participant question asked in February 5, 2021 Q&amp;A (session on “Air Quality”)" xr:uid="{BD2FC808-BB7F-4BB4-BB9A-0BCBB594ABFA}"/>
    <hyperlink ref="J66" r:id="rId37" display="2021 Toxics Workshops: Participant question asked in February 5, 2021 Q&amp;A (session on “Air Quality”)" xr:uid="{CF0AED57-BFC0-4C9F-98D6-36D36080FFE6}"/>
    <hyperlink ref="J68" r:id="rId38" display="2021 Toxics Workshops: Participant question asked in February 5, 2021 Q&amp;A (session on “Toxics in Puget Sound Synthesis”) " xr:uid="{D7588AE4-A080-41F9-BCD4-FD91408C4054}"/>
    <hyperlink ref="J69" r:id="rId39" display="2021 Toxics Workshops: Tracy Collier closing talk, see Workshop Notes" xr:uid="{FF5100E7-9A49-43A9-A4C1-DA8B4437566C}"/>
    <hyperlink ref="J70" r:id="rId40" display="Recommended Priorities for Salmon Recovery and the Chinook Implementation Strategy" xr:uid="{D2E7EAAA-67A5-44C0-8206-F8866E674919}"/>
    <hyperlink ref="J71" r:id="rId41" display="2021 Toxics Workshops: Participant question asked in February 5, 2021 Q&amp;A (session on CECs)" xr:uid="{401EB40F-0634-4A95-A047-50FECBCFDBFC}"/>
    <hyperlink ref="J73" r:id="rId42" display="2021 Toxics Workshops: Monitoring/research need identified by Craig Senter talk on groundwater in Green-Duwamish" xr:uid="{D174E1A5-0D6D-4289-82D5-B0C7DB497452}"/>
    <hyperlink ref="J74" r:id="rId43" display="2021 Toxics Workshops: Sandie O’Neill talk on PBDEs in Snohomish River, see Workshop Notes" xr:uid="{EC845E52-C5CE-4512-8E6F-FE0E7E2AFCED}"/>
    <hyperlink ref="J75" r:id="rId44" display="2021 Toxics Workshops: Participant question asked in February 5, 2021 Q&amp;A (session on “PBDEs in Juvenile Chinook”)" xr:uid="{70F2057D-2DAD-40C2-BAB6-DFA8F24FBE7F}"/>
    <hyperlink ref="J76" r:id="rId45" display="2021 Toxics Workshops: Participant question asked in February 5, 2021 Q&amp;A (session on “PBDEs in Juvenile Chinook”)" xr:uid="{28F81865-EBF4-47B4-9602-1C8B77710DEB}"/>
    <hyperlink ref="J77" r:id="rId46" display="2021 Toxics Workshops: Participant question asked in February 5, 2021 Q&amp;A (session on “PBDEs in Juvenile Chinook”)" xr:uid="{B88CAE02-4EE9-4865-8F8E-0FB349793D4D}"/>
    <hyperlink ref="J78" r:id="rId47" display="2021 Toxics Workshops: Action recommended by Jim West in Synthesis Talk on TBiOS project" xr:uid="{13CAA271-2816-4F45-812C-D2ED234EC888}"/>
    <hyperlink ref="J79" r:id="rId48" display="2021 Toxics Workshops: Participant question asked in February 5, 2021 Q&amp;A (session on “Toxics in Puget Sound Synthesis”)" xr:uid="{1A10D62A-D80D-420C-8B2D-E76280D27CEF}"/>
    <hyperlink ref="J81" r:id="rId49" display="2021 Toxics Workshops: Participant question asked in February 5, 2021 Q&amp;A (session on CECs)" xr:uid="{5C0593E1-0472-4B04-8F63-FE55849541C5}"/>
    <hyperlink ref="J85" r:id="rId50" display="2021 Toxics Workshops: Participant question asked in February 5, 2021 Q&amp;A (session on CECs)" xr:uid="{F94D1436-65EC-4A34-8407-BBED8671DA28}"/>
    <hyperlink ref="J86" r:id="rId51" display="2021 Toxics Workshops: Participant question asked in February 5, 2021 Q&amp;A (session on “Freshwater Fish Contaminant Monitoring”)" xr:uid="{F8B3502E-89D6-4476-9A3D-A8B8B35762A9}"/>
    <hyperlink ref="J87" r:id="rId52" display="2021 Toxics Workshops: Participant question asked in February 5, 2021 Q&amp;A (session on “Public Health”)" xr:uid="{D43ED35A-8A6A-4A4F-8FBB-4BF4F786F1FE}"/>
    <hyperlink ref="J88" r:id="rId53" display="Puget Sound Federal Task Force Action Plan 2022-2026" xr:uid="{1343C18F-9952-4E10-8678-DD744EE28513}"/>
    <hyperlink ref="J2" r:id="rId54" display="https://pspwa.app.box.com/s/m4ww5rzli8fdl4u10dwb0p3rrfi05p20/file/900070790008" xr:uid="{17F783B6-AAEE-4AC1-B76B-5679F5984A70}"/>
    <hyperlink ref="J8" r:id="rId55" display="https://pspwa.app.box.com/s/m4ww5rzli8fdl4u10dwb0p3rrfi05p20/file/900070790008" xr:uid="{747EB9D7-EFD6-4F07-835A-9CB46AE86D54}"/>
    <hyperlink ref="J9" r:id="rId56" display="https://pspwa.app.box.com/s/m4ww5rzli8fdl4u10dwb0p3rrfi05p20/file/900070790008" xr:uid="{F8DDFB98-74C6-43AC-BB2F-CDE97A8FF983}"/>
    <hyperlink ref="J80" r:id="rId57" display="https://pspwa.app.box.com/s/m4ww5rzli8fdl4u10dwb0p3rrfi05p20/file/900070790008" xr:uid="{55CA2E21-4888-4C62-ABBF-1D9790646480}"/>
  </hyperlinks>
  <pageMargins left="0.7" right="0.7" top="0.75" bottom="0.75" header="0.3" footer="0.3"/>
  <pageSetup orientation="portrait" horizontalDpi="1200" verticalDpi="1200" r:id="rId58"/>
  <legacyDrawing r:id="rId5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A314-CD0A-46FD-AE12-66EFDCA3DFFB}">
  <dimension ref="A1:F28"/>
  <sheetViews>
    <sheetView workbookViewId="0"/>
  </sheetViews>
  <sheetFormatPr defaultRowHeight="14.6" x14ac:dyDescent="0.4"/>
  <cols>
    <col min="1" max="1" width="8.69140625" style="5" customWidth="1"/>
    <col min="2" max="2" width="15.69140625" customWidth="1"/>
    <col min="3" max="3" width="65.3046875" customWidth="1"/>
    <col min="4" max="4" width="46.3046875" customWidth="1"/>
    <col min="5" max="5" width="11.53515625" style="4" customWidth="1"/>
    <col min="6" max="6" width="29" style="1" customWidth="1"/>
  </cols>
  <sheetData>
    <row r="1" spans="1:6" ht="29.15" x14ac:dyDescent="0.4">
      <c r="A1" s="278" t="s">
        <v>33</v>
      </c>
      <c r="B1" s="279" t="s">
        <v>1170</v>
      </c>
      <c r="C1" s="280" t="s">
        <v>34</v>
      </c>
      <c r="D1" s="30" t="s">
        <v>1169</v>
      </c>
      <c r="E1" s="54" t="s">
        <v>1243</v>
      </c>
      <c r="F1" s="92" t="s">
        <v>1242</v>
      </c>
    </row>
    <row r="2" spans="1:6" x14ac:dyDescent="0.4">
      <c r="A2" s="281" t="s">
        <v>185</v>
      </c>
      <c r="B2" s="282">
        <v>1</v>
      </c>
      <c r="C2" s="277" t="s">
        <v>186</v>
      </c>
      <c r="D2" s="31"/>
      <c r="E2" s="31">
        <v>1</v>
      </c>
      <c r="F2" s="32"/>
    </row>
    <row r="3" spans="1:6" ht="29.15" x14ac:dyDescent="0.4">
      <c r="A3" s="281" t="s">
        <v>99</v>
      </c>
      <c r="B3" s="282">
        <v>2</v>
      </c>
      <c r="C3" s="276" t="s">
        <v>100</v>
      </c>
      <c r="D3" s="31"/>
      <c r="E3" s="31">
        <v>1</v>
      </c>
      <c r="F3" s="32"/>
    </row>
    <row r="4" spans="1:6" ht="43.75" x14ac:dyDescent="0.4">
      <c r="A4" s="281" t="s">
        <v>107</v>
      </c>
      <c r="B4" s="282">
        <v>3</v>
      </c>
      <c r="C4" s="276" t="s">
        <v>2239</v>
      </c>
      <c r="D4" s="32" t="s">
        <v>1172</v>
      </c>
      <c r="E4" s="31">
        <v>1</v>
      </c>
      <c r="F4" s="32"/>
    </row>
    <row r="5" spans="1:6" ht="29.15" x14ac:dyDescent="0.4">
      <c r="A5" s="281" t="s">
        <v>39</v>
      </c>
      <c r="B5" s="282">
        <v>4</v>
      </c>
      <c r="C5" s="276" t="s">
        <v>1173</v>
      </c>
      <c r="D5" s="31"/>
      <c r="E5" s="31">
        <v>1</v>
      </c>
      <c r="F5" s="32"/>
    </row>
    <row r="6" spans="1:6" x14ac:dyDescent="0.4">
      <c r="A6" s="281" t="s">
        <v>84</v>
      </c>
      <c r="B6" s="282">
        <v>5</v>
      </c>
      <c r="C6" s="277" t="s">
        <v>1174</v>
      </c>
      <c r="D6" s="31"/>
      <c r="E6" s="31">
        <v>1</v>
      </c>
      <c r="F6" s="32"/>
    </row>
    <row r="7" spans="1:6" x14ac:dyDescent="0.4">
      <c r="A7" s="281" t="s">
        <v>164</v>
      </c>
      <c r="B7" s="282">
        <v>6</v>
      </c>
      <c r="C7" s="276" t="s">
        <v>165</v>
      </c>
      <c r="D7" s="31"/>
      <c r="E7" s="31">
        <v>1</v>
      </c>
      <c r="F7" s="32"/>
    </row>
    <row r="8" spans="1:6" ht="29.15" x14ac:dyDescent="0.4">
      <c r="A8" s="281" t="s">
        <v>47</v>
      </c>
      <c r="B8" s="282">
        <v>7</v>
      </c>
      <c r="C8" s="276" t="s">
        <v>48</v>
      </c>
      <c r="D8" s="31"/>
      <c r="E8" s="31">
        <v>1</v>
      </c>
      <c r="F8" s="32"/>
    </row>
    <row r="9" spans="1:6" x14ac:dyDescent="0.4">
      <c r="A9" s="281" t="s">
        <v>190</v>
      </c>
      <c r="B9" s="282">
        <v>8</v>
      </c>
      <c r="C9" s="276" t="s">
        <v>1175</v>
      </c>
      <c r="D9" s="31"/>
      <c r="E9" s="31">
        <v>1</v>
      </c>
      <c r="F9" s="32"/>
    </row>
    <row r="10" spans="1:6" x14ac:dyDescent="0.4">
      <c r="A10" s="281" t="s">
        <v>193</v>
      </c>
      <c r="B10" s="282">
        <v>9</v>
      </c>
      <c r="C10" s="276" t="s">
        <v>194</v>
      </c>
      <c r="D10" s="31" t="s">
        <v>1176</v>
      </c>
      <c r="E10" s="31">
        <v>1</v>
      </c>
      <c r="F10" s="32"/>
    </row>
    <row r="11" spans="1:6" ht="29.15" x14ac:dyDescent="0.4">
      <c r="A11" s="281" t="s">
        <v>65</v>
      </c>
      <c r="B11" s="282">
        <v>10</v>
      </c>
      <c r="C11" s="276" t="s">
        <v>1171</v>
      </c>
      <c r="D11" s="31"/>
      <c r="E11" s="31">
        <v>1</v>
      </c>
      <c r="F11" s="32"/>
    </row>
    <row r="12" spans="1:6" ht="29.15" x14ac:dyDescent="0.4">
      <c r="A12" s="281" t="s">
        <v>166</v>
      </c>
      <c r="B12" s="282">
        <v>11</v>
      </c>
      <c r="C12" s="276" t="s">
        <v>167</v>
      </c>
      <c r="D12" s="31"/>
      <c r="E12" s="31">
        <v>2</v>
      </c>
      <c r="F12" s="32"/>
    </row>
    <row r="13" spans="1:6" ht="58.3" x14ac:dyDescent="0.4">
      <c r="A13" s="281" t="s">
        <v>90</v>
      </c>
      <c r="B13" s="282">
        <v>12</v>
      </c>
      <c r="C13" s="276" t="s">
        <v>1153</v>
      </c>
      <c r="D13" s="31"/>
      <c r="E13" s="31">
        <v>2</v>
      </c>
      <c r="F13" s="32"/>
    </row>
    <row r="14" spans="1:6" ht="45.9" customHeight="1" x14ac:dyDescent="0.4">
      <c r="A14" s="281" t="s">
        <v>58</v>
      </c>
      <c r="B14" s="282">
        <v>13</v>
      </c>
      <c r="C14" s="276" t="s">
        <v>2702</v>
      </c>
      <c r="D14" s="31"/>
      <c r="E14" s="31">
        <v>2</v>
      </c>
      <c r="F14" s="32" t="s">
        <v>1177</v>
      </c>
    </row>
    <row r="15" spans="1:6" ht="29.15" x14ac:dyDescent="0.4">
      <c r="A15" s="281" t="s">
        <v>50</v>
      </c>
      <c r="B15" s="282">
        <v>14</v>
      </c>
      <c r="C15" s="276" t="s">
        <v>1178</v>
      </c>
      <c r="D15" s="32" t="s">
        <v>1179</v>
      </c>
      <c r="E15" s="31">
        <v>2</v>
      </c>
      <c r="F15" s="32"/>
    </row>
    <row r="16" spans="1:6" ht="58.3" x14ac:dyDescent="0.4">
      <c r="A16" s="281" t="s">
        <v>169</v>
      </c>
      <c r="B16" s="282">
        <v>15</v>
      </c>
      <c r="C16" s="276" t="s">
        <v>1180</v>
      </c>
      <c r="D16" s="31"/>
      <c r="E16" s="31">
        <v>2</v>
      </c>
      <c r="F16" s="32" t="s">
        <v>1181</v>
      </c>
    </row>
    <row r="17" spans="1:6" x14ac:dyDescent="0.4">
      <c r="A17" s="281" t="s">
        <v>156</v>
      </c>
      <c r="B17" s="282">
        <v>16</v>
      </c>
      <c r="C17" s="276" t="s">
        <v>157</v>
      </c>
      <c r="D17" s="31"/>
      <c r="E17" s="31">
        <v>2</v>
      </c>
      <c r="F17" s="32" t="s">
        <v>1181</v>
      </c>
    </row>
    <row r="18" spans="1:6" ht="29.15" x14ac:dyDescent="0.4">
      <c r="A18" s="281" t="s">
        <v>172</v>
      </c>
      <c r="B18" s="282">
        <v>17</v>
      </c>
      <c r="C18" s="276" t="s">
        <v>173</v>
      </c>
      <c r="D18" s="31"/>
      <c r="E18" s="31">
        <v>2</v>
      </c>
      <c r="F18" s="32"/>
    </row>
    <row r="19" spans="1:6" x14ac:dyDescent="0.4">
      <c r="A19" s="281" t="s">
        <v>176</v>
      </c>
      <c r="B19" s="282">
        <v>18</v>
      </c>
      <c r="C19" s="276" t="s">
        <v>177</v>
      </c>
      <c r="D19" s="31"/>
      <c r="E19" s="31">
        <v>3</v>
      </c>
      <c r="F19" s="32"/>
    </row>
    <row r="20" spans="1:6" ht="29.15" x14ac:dyDescent="0.4">
      <c r="A20" s="281" t="s">
        <v>1146</v>
      </c>
      <c r="B20" s="282">
        <v>19</v>
      </c>
      <c r="C20" s="276" t="s">
        <v>1019</v>
      </c>
      <c r="D20" s="31"/>
      <c r="E20" s="31">
        <v>3</v>
      </c>
      <c r="F20" s="32"/>
    </row>
    <row r="21" spans="1:6" ht="51.9" customHeight="1" x14ac:dyDescent="0.4">
      <c r="A21" s="281" t="s">
        <v>1147</v>
      </c>
      <c r="B21" s="282">
        <v>20</v>
      </c>
      <c r="C21" s="276" t="s">
        <v>1183</v>
      </c>
      <c r="D21" s="31" t="s">
        <v>1184</v>
      </c>
      <c r="E21" s="31">
        <v>3</v>
      </c>
      <c r="F21" s="32" t="s">
        <v>1185</v>
      </c>
    </row>
    <row r="22" spans="1:6" ht="29.15" x14ac:dyDescent="0.4">
      <c r="A22" s="281" t="s">
        <v>1151</v>
      </c>
      <c r="B22" s="282">
        <v>21</v>
      </c>
      <c r="C22" s="276" t="s">
        <v>1182</v>
      </c>
      <c r="D22" s="31"/>
      <c r="E22" s="31">
        <v>3</v>
      </c>
      <c r="F22" s="32"/>
    </row>
    <row r="23" spans="1:6" ht="29.15" x14ac:dyDescent="0.4">
      <c r="A23" s="281" t="s">
        <v>1149</v>
      </c>
      <c r="B23" s="282">
        <v>22</v>
      </c>
      <c r="C23" s="277" t="s">
        <v>2703</v>
      </c>
      <c r="D23" s="32" t="s">
        <v>2248</v>
      </c>
      <c r="E23" s="31">
        <v>3</v>
      </c>
      <c r="F23" s="32" t="s">
        <v>1186</v>
      </c>
    </row>
    <row r="24" spans="1:6" ht="43.75" x14ac:dyDescent="0.4">
      <c r="A24" s="281" t="s">
        <v>105</v>
      </c>
      <c r="B24" s="282">
        <v>23</v>
      </c>
      <c r="C24" s="276" t="s">
        <v>106</v>
      </c>
      <c r="D24" s="31" t="s">
        <v>1187</v>
      </c>
      <c r="E24" s="31">
        <v>3</v>
      </c>
      <c r="F24" s="32"/>
    </row>
    <row r="25" spans="1:6" ht="29.15" x14ac:dyDescent="0.4">
      <c r="A25" s="281" t="s">
        <v>180</v>
      </c>
      <c r="B25" s="282">
        <v>24</v>
      </c>
      <c r="C25" s="277" t="s">
        <v>2569</v>
      </c>
      <c r="D25" s="32" t="s">
        <v>2248</v>
      </c>
      <c r="E25" s="31">
        <v>3</v>
      </c>
      <c r="F25" s="32"/>
    </row>
    <row r="26" spans="1:6" ht="29.15" x14ac:dyDescent="0.4">
      <c r="A26" s="281" t="s">
        <v>112</v>
      </c>
      <c r="B26" s="282">
        <v>25</v>
      </c>
      <c r="C26" s="276" t="s">
        <v>113</v>
      </c>
      <c r="D26" s="31"/>
      <c r="E26" s="31">
        <v>3</v>
      </c>
      <c r="F26" s="32"/>
    </row>
    <row r="27" spans="1:6" ht="43.75" x14ac:dyDescent="0.4">
      <c r="A27" s="281" t="s">
        <v>80</v>
      </c>
      <c r="B27" s="282">
        <v>26</v>
      </c>
      <c r="C27" s="276" t="s">
        <v>81</v>
      </c>
      <c r="D27" s="31"/>
      <c r="E27" s="31">
        <v>3</v>
      </c>
      <c r="F27" s="32"/>
    </row>
    <row r="28" spans="1:6" ht="29.15" x14ac:dyDescent="0.4">
      <c r="A28" s="281" t="s">
        <v>94</v>
      </c>
      <c r="B28" s="282">
        <v>27</v>
      </c>
      <c r="C28" s="276" t="s">
        <v>95</v>
      </c>
      <c r="D28" s="31" t="s">
        <v>1184</v>
      </c>
      <c r="E28" s="31">
        <v>3</v>
      </c>
      <c r="F28" s="32"/>
    </row>
  </sheetData>
  <autoFilter ref="A1:F28" xr:uid="{7740A314-CD0A-46FD-AE12-66EFDCA3DFFB}"/>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79557-A955-47B8-ACEA-A5D2D3C9DF43}">
  <dimension ref="A1:D10"/>
  <sheetViews>
    <sheetView zoomScale="120" zoomScaleNormal="120" workbookViewId="0"/>
  </sheetViews>
  <sheetFormatPr defaultRowHeight="14.6" x14ac:dyDescent="0.4"/>
  <cols>
    <col min="1" max="1" width="10.4609375" style="173" customWidth="1"/>
    <col min="2" max="2" width="15.84375" style="173" customWidth="1"/>
    <col min="3" max="3" width="82.84375" style="173" customWidth="1"/>
    <col min="4" max="4" width="19.23046875" style="173" customWidth="1"/>
    <col min="5" max="16384" width="9.23046875" style="173"/>
  </cols>
  <sheetData>
    <row r="1" spans="1:4" ht="18.45" x14ac:dyDescent="0.4">
      <c r="A1" s="284" t="s">
        <v>2831</v>
      </c>
    </row>
    <row r="3" spans="1:4" ht="30" customHeight="1" x14ac:dyDescent="0.4">
      <c r="A3" s="57" t="s">
        <v>2223</v>
      </c>
      <c r="B3" s="56" t="s">
        <v>1170</v>
      </c>
      <c r="C3" s="285" t="s">
        <v>34</v>
      </c>
      <c r="D3" s="56" t="s">
        <v>2238</v>
      </c>
    </row>
    <row r="4" spans="1:4" ht="29.15" x14ac:dyDescent="0.4">
      <c r="A4" s="283" t="s">
        <v>2224</v>
      </c>
      <c r="B4" s="283">
        <v>29</v>
      </c>
      <c r="C4" s="21" t="s">
        <v>2225</v>
      </c>
      <c r="D4" s="22">
        <v>1</v>
      </c>
    </row>
    <row r="5" spans="1:4" x14ac:dyDescent="0.4">
      <c r="A5" s="22" t="s">
        <v>2226</v>
      </c>
      <c r="B5" s="22">
        <v>30</v>
      </c>
      <c r="C5" s="21" t="s">
        <v>2227</v>
      </c>
      <c r="D5" s="22">
        <v>1</v>
      </c>
    </row>
    <row r="6" spans="1:4" x14ac:dyDescent="0.4">
      <c r="A6" s="22" t="s">
        <v>2228</v>
      </c>
      <c r="B6" s="22">
        <v>31</v>
      </c>
      <c r="C6" s="21" t="s">
        <v>2229</v>
      </c>
      <c r="D6" s="22">
        <v>1</v>
      </c>
    </row>
    <row r="7" spans="1:4" ht="29.15" x14ac:dyDescent="0.4">
      <c r="A7" s="283" t="s">
        <v>2230</v>
      </c>
      <c r="B7" s="283">
        <v>32</v>
      </c>
      <c r="C7" s="21" t="s">
        <v>2231</v>
      </c>
      <c r="D7" s="22">
        <v>2</v>
      </c>
    </row>
    <row r="8" spans="1:4" x14ac:dyDescent="0.4">
      <c r="A8" s="22" t="s">
        <v>2232</v>
      </c>
      <c r="B8" s="22">
        <v>33</v>
      </c>
      <c r="C8" s="21" t="s">
        <v>2233</v>
      </c>
      <c r="D8" s="22">
        <v>3</v>
      </c>
    </row>
    <row r="9" spans="1:4" x14ac:dyDescent="0.4">
      <c r="A9" s="283" t="s">
        <v>2234</v>
      </c>
      <c r="B9" s="283">
        <v>34</v>
      </c>
      <c r="C9" s="21" t="s">
        <v>2235</v>
      </c>
      <c r="D9" s="22">
        <v>3</v>
      </c>
    </row>
    <row r="10" spans="1:4" x14ac:dyDescent="0.4">
      <c r="A10" s="283" t="s">
        <v>2236</v>
      </c>
      <c r="B10" s="283">
        <v>35</v>
      </c>
      <c r="C10" s="21" t="s">
        <v>2237</v>
      </c>
      <c r="D10" s="22">
        <v>3</v>
      </c>
    </row>
  </sheetData>
  <autoFilter ref="A3:D10" xr:uid="{5FC79557-A955-47B8-ACEA-A5D2D3C9DF43}"/>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mage xmlns="f5fba677-c2d3-47e7-84fc-40c32fc1e541" xsi:nil="true"/>
    <lcf76f155ced4ddcb4097134ff3c332f xmlns="f5fba677-c2d3-47e7-84fc-40c32fc1e541">
      <Terms xmlns="http://schemas.microsoft.com/office/infopath/2007/PartnerControls"/>
    </lcf76f155ced4ddcb4097134ff3c332f>
    <TaxCatchAll xmlns="ab06a5aa-8e31-4bdb-9b13-38c58a92ec8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A4C29E6CAD944983D633CAE7C62A81" ma:contentTypeVersion="19" ma:contentTypeDescription="Create a new document." ma:contentTypeScope="" ma:versionID="01baab6ce8c7eaacb0e19604613a2264">
  <xsd:schema xmlns:xsd="http://www.w3.org/2001/XMLSchema" xmlns:xs="http://www.w3.org/2001/XMLSchema" xmlns:p="http://schemas.microsoft.com/office/2006/metadata/properties" xmlns:ns2="f5fba677-c2d3-47e7-84fc-40c32fc1e541" xmlns:ns3="482e514b-35cb-4cbb-9840-052ed835cae8" xmlns:ns4="ab06a5aa-8e31-4bdb-9b13-38c58a92ec8a" targetNamespace="http://schemas.microsoft.com/office/2006/metadata/properties" ma:root="true" ma:fieldsID="cb474cd15fb3e67376264dc20274ab3b" ns2:_="" ns3:_="" ns4:_="">
    <xsd:import namespace="f5fba677-c2d3-47e7-84fc-40c32fc1e541"/>
    <xsd:import namespace="482e514b-35cb-4cbb-9840-052ed835cae8"/>
    <xsd:import namespace="ab06a5aa-8e31-4bdb-9b13-38c58a92ec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SearchProperties" minOccurs="0"/>
                <xsd:element ref="ns2:MediaServiceObjectDetectorVersions"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ba677-c2d3-47e7-84fc-40c32fc1e5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20148b9-20a4-48a0-acba-ba52d68a37a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Image" ma:index="26"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2e514b-35cb-4cbb-9840-052ed835cae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06a5aa-8e31-4bdb-9b13-38c58a92ec8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ad8b618-4ac3-4659-908c-25718e530fdd}" ma:internalName="TaxCatchAll" ma:showField="CatchAllData" ma:web="482e514b-35cb-4cbb-9840-052ed835ca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2325CF-2594-41F6-9DB4-B4F195A16155}">
  <ds:schemaRefs>
    <ds:schemaRef ds:uri="http://schemas.microsoft.com/sharepoint/v3/contenttype/forms"/>
  </ds:schemaRefs>
</ds:datastoreItem>
</file>

<file path=customXml/itemProps2.xml><?xml version="1.0" encoding="utf-8"?>
<ds:datastoreItem xmlns:ds="http://schemas.openxmlformats.org/officeDocument/2006/customXml" ds:itemID="{A1E99526-3AD8-4A70-8929-5EB535A61639}">
  <ds:schemaRef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 ds:uri="482e514b-35cb-4cbb-9840-052ed835cae8"/>
    <ds:schemaRef ds:uri="http://purl.org/dc/elements/1.1/"/>
    <ds:schemaRef ds:uri="http://schemas.microsoft.com/office/2006/documentManagement/types"/>
    <ds:schemaRef ds:uri="ab06a5aa-8e31-4bdb-9b13-38c58a92ec8a"/>
    <ds:schemaRef ds:uri="f5fba677-c2d3-47e7-84fc-40c32fc1e541"/>
    <ds:schemaRef ds:uri="http://purl.org/dc/terms/"/>
  </ds:schemaRefs>
</ds:datastoreItem>
</file>

<file path=customXml/itemProps3.xml><?xml version="1.0" encoding="utf-8"?>
<ds:datastoreItem xmlns:ds="http://schemas.openxmlformats.org/officeDocument/2006/customXml" ds:itemID="{59BDFFEF-05E6-4E4B-BB9B-288FC22F8A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fba677-c2d3-47e7-84fc-40c32fc1e541"/>
    <ds:schemaRef ds:uri="482e514b-35cb-4cbb-9840-052ed835cae8"/>
    <ds:schemaRef ds:uri="ab06a5aa-8e31-4bdb-9b13-38c58a92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README</vt:lpstr>
      <vt:lpstr>References</vt:lpstr>
      <vt:lpstr>Catalog</vt:lpstr>
      <vt:lpstr>Catalog_VitalSign</vt:lpstr>
      <vt:lpstr>Catalog_Microplastics</vt:lpstr>
      <vt:lpstr>LongList_VitalSign</vt:lpstr>
      <vt:lpstr>LongList_VitalSign_Screening</vt:lpstr>
      <vt:lpstr>ShortList_VitalSign</vt:lpstr>
      <vt:lpstr>2019TopPriorities</vt:lpstr>
      <vt:lpstr>ShortList_6PPD-Q</vt:lpstr>
      <vt:lpstr>ExpertList_Microplastics</vt:lpstr>
      <vt:lpstr>Research Agenda Vital Sign</vt:lpstr>
      <vt:lpstr>Research Agenda 6PPD-Q</vt:lpstr>
      <vt:lpstr>Research Agenda Microplastics</vt:lpstr>
      <vt:lpstr>Other Uncertainties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TIAL Research Agenda Final2</dc:title>
  <dc:subject/>
  <dc:creator>Sandra L. Dorning</dc:creator>
  <cp:keywords/>
  <dc:description/>
  <cp:lastModifiedBy>Sandra L. Dorning</cp:lastModifiedBy>
  <cp:revision/>
  <dcterms:created xsi:type="dcterms:W3CDTF">2024-11-25T21:07:41Z</dcterms:created>
  <dcterms:modified xsi:type="dcterms:W3CDTF">2025-05-09T03:27:55Z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0x01010043A4C29E6CAD944983D633CAE7C62A81</vt:lpwstr>
  </property>
  <property fmtid="{D5CDD505-2E9C-101B-9397-08002B2CF9AE}" pid="3" name="MediaServiceImageTags">
    <vt:lpwstr/>
  </property>
</Properties>
</file>